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845" tabRatio="601" firstSheet="9" activeTab="10"/>
  </bookViews>
  <sheets>
    <sheet name="eje AUDITORIA " sheetId="1" r:id="rId1"/>
    <sheet name="- 1 -" sheetId="2" r:id="rId2"/>
    <sheet name="-2-" sheetId="3" r:id="rId3"/>
    <sheet name="-3-" sheetId="4" r:id="rId4"/>
    <sheet name="-4-" sheetId="5" r:id="rId5"/>
    <sheet name="-5-" sheetId="6" r:id="rId6"/>
    <sheet name="-6-" sheetId="7" r:id="rId7"/>
    <sheet name="-7-" sheetId="8" r:id="rId8"/>
    <sheet name="eje contabilidad financiera" sheetId="9" r:id="rId9"/>
    <sheet name="Informacion bancaria" sheetId="10" r:id="rId10"/>
    <sheet name="Libro Diario" sheetId="11" r:id="rId11"/>
    <sheet name="Libro Mayor" sheetId="12" r:id="rId12"/>
    <sheet name="Balancecomprobacion" sheetId="13" r:id="rId13"/>
  </sheets>
  <definedNames>
    <definedName name="VERIFICAR">"Cuadro de texto 15"</definedName>
  </definedNames>
  <calcPr fullCalcOnLoad="1"/>
</workbook>
</file>

<file path=xl/sharedStrings.xml><?xml version="1.0" encoding="utf-8"?>
<sst xmlns="http://schemas.openxmlformats.org/spreadsheetml/2006/main" count="860" uniqueCount="393">
  <si>
    <t>DEBE</t>
  </si>
  <si>
    <t>HABER</t>
  </si>
  <si>
    <t>AJUSTES Y RECLASIFICACIONES</t>
  </si>
  <si>
    <t>SALDO FINAL</t>
  </si>
  <si>
    <t>COD</t>
  </si>
  <si>
    <t>COD.</t>
  </si>
  <si>
    <t>Bs.</t>
  </si>
  <si>
    <t>B</t>
  </si>
  <si>
    <t>Ctas por Cb. Empleados</t>
  </si>
  <si>
    <t>B/1</t>
  </si>
  <si>
    <t>B/4</t>
  </si>
  <si>
    <t>B/2</t>
  </si>
  <si>
    <t>CONCLUSIÓN</t>
  </si>
  <si>
    <t xml:space="preserve">En base al trabajo realizado de auditoria y la evaluación de control interno existente de </t>
  </si>
  <si>
    <t xml:space="preserve">PREPARADO POR:  </t>
  </si>
  <si>
    <t>Martha Saldivia</t>
  </si>
  <si>
    <t>de contabilidad de aceptación general.</t>
  </si>
  <si>
    <t xml:space="preserve">es razonable , no presenta  niguna restricción y esta presentada de acuerdo a los principios </t>
  </si>
  <si>
    <t>B/1-1</t>
  </si>
  <si>
    <t>DESCRIPCIÓN</t>
  </si>
  <si>
    <t>SALDO S/LIBROS AL 31/09/01</t>
  </si>
  <si>
    <t>CUENTAS A COBRAR</t>
  </si>
  <si>
    <t>SALDO AL 31/12/01</t>
  </si>
  <si>
    <t>E/R</t>
  </si>
  <si>
    <t>Comparado con el mayor</t>
  </si>
  <si>
    <t>Provisión del año</t>
  </si>
  <si>
    <t>Cancelación por incobrables</t>
  </si>
  <si>
    <t>NUMERO</t>
  </si>
  <si>
    <t>%</t>
  </si>
  <si>
    <t>Bs</t>
  </si>
  <si>
    <t>CUENTAS</t>
  </si>
  <si>
    <t>Contestaciones recibidas</t>
  </si>
  <si>
    <t>Confirmadas correctamente</t>
  </si>
  <si>
    <t>Con excepción explicativas sastifacto.</t>
  </si>
  <si>
    <t>Contestaciones no recibidas</t>
  </si>
  <si>
    <t>Total solicitudes enviadas</t>
  </si>
  <si>
    <t>No solicitadas</t>
  </si>
  <si>
    <t>TOTAL</t>
  </si>
  <si>
    <t>La base de selección se explica en cédula</t>
  </si>
  <si>
    <t>Las pruebas alternativas sobre cuentas no</t>
  </si>
  <si>
    <t>confirmadas se definen en cédula</t>
  </si>
  <si>
    <t xml:space="preserve">La primera solicitud se envió el </t>
  </si>
  <si>
    <t>La segunda solicitud se envió el</t>
  </si>
  <si>
    <t>La lista de confirmaciones solicitadas y no</t>
  </si>
  <si>
    <t xml:space="preserve">recibidas seenvió al ciente el </t>
  </si>
  <si>
    <t>CUENTAS POR COBRAR VARIAS</t>
  </si>
  <si>
    <t>Seguro TRASATLATIC (reclamo)</t>
  </si>
  <si>
    <t>Insecticidas KILLALL (vta de desperdicios)</t>
  </si>
  <si>
    <t>B/3</t>
  </si>
  <si>
    <t>Fermín Sanabría (contador)</t>
  </si>
  <si>
    <t>Manuel Tovar (jefe de almacén)</t>
  </si>
  <si>
    <t>Raul Lozada (cajero)</t>
  </si>
  <si>
    <t>Gladis Navas (secretaria de la gerencia)</t>
  </si>
  <si>
    <t>Obreros varios (14)</t>
  </si>
  <si>
    <t>Preparado por:</t>
  </si>
  <si>
    <t>Lic. Juan Valencia</t>
  </si>
  <si>
    <t>CUENTAS POR COBRAR EMPLEADOS</t>
  </si>
  <si>
    <t>Ctas por Cb. Varias</t>
  </si>
  <si>
    <t>Sumado y totalizado horizontal y verticalmente.</t>
  </si>
  <si>
    <t>B/1-3</t>
  </si>
  <si>
    <t>B/1-2</t>
  </si>
  <si>
    <t>ANALISIS DE VENCIMIENTO DE CUENTAS POR COBRAR COMERCIALES</t>
  </si>
  <si>
    <t>NOMBRE</t>
  </si>
  <si>
    <t>LOCALIDAD</t>
  </si>
  <si>
    <t>LIMITE DE CREDITO</t>
  </si>
  <si>
    <t>SALDO TOTAL</t>
  </si>
  <si>
    <t>SALDOS NO VENC. A 60 DIAS</t>
  </si>
  <si>
    <t>VENCIDOS (días)</t>
  </si>
  <si>
    <t>1 A 30</t>
  </si>
  <si>
    <t>31 A 60</t>
  </si>
  <si>
    <t>61 A 90</t>
  </si>
  <si>
    <t>MAS DE 90</t>
  </si>
  <si>
    <t>JOSE GARCIA</t>
  </si>
  <si>
    <t>LOS TEQUES</t>
  </si>
  <si>
    <t>HMNOS CHIRINOS</t>
  </si>
  <si>
    <t>MARACAY</t>
  </si>
  <si>
    <t>B/1-4</t>
  </si>
  <si>
    <t>JOSE HERNADEZ</t>
  </si>
  <si>
    <t>VALENCIA</t>
  </si>
  <si>
    <t>B/1-5</t>
  </si>
  <si>
    <t>CUEVAS HMNOS</t>
  </si>
  <si>
    <t>BARQUISIMETO</t>
  </si>
  <si>
    <t>B/1-6</t>
  </si>
  <si>
    <t>HERMAN GOMEZ</t>
  </si>
  <si>
    <t>MARACAIBO</t>
  </si>
  <si>
    <t>B/1-7</t>
  </si>
  <si>
    <t>VICENT RIVAS Y Cïa.</t>
  </si>
  <si>
    <t>VALERA</t>
  </si>
  <si>
    <t>B/1-8</t>
  </si>
  <si>
    <t>JOSE ASCANIO</t>
  </si>
  <si>
    <t>CCD BOLIVAR</t>
  </si>
  <si>
    <t>B/1-9</t>
  </si>
  <si>
    <t>FLORES Y FLORES</t>
  </si>
  <si>
    <t>BARINAS</t>
  </si>
  <si>
    <t>B/1-10</t>
  </si>
  <si>
    <t>ALFREDO NUÑEZ</t>
  </si>
  <si>
    <t>S. CARLOS</t>
  </si>
  <si>
    <t>B/1-11</t>
  </si>
  <si>
    <t>YANEZ HMNOS</t>
  </si>
  <si>
    <t>BARCELONA</t>
  </si>
  <si>
    <t>B/1-12</t>
  </si>
  <si>
    <t>DISTRIBUIDORA J.S</t>
  </si>
  <si>
    <t>CUMANA</t>
  </si>
  <si>
    <t>B/1-13</t>
  </si>
  <si>
    <t>MANUEL ITRIAGO</t>
  </si>
  <si>
    <t>CARUPANO</t>
  </si>
  <si>
    <t>B/1-14</t>
  </si>
  <si>
    <t>JOSE I. DÍAZ</t>
  </si>
  <si>
    <t>HIGUEROTE</t>
  </si>
  <si>
    <t>MELQUIADEZ GOMEZ</t>
  </si>
  <si>
    <t>C. CRISTOBAL</t>
  </si>
  <si>
    <t>AGUSTIN GAR CIA</t>
  </si>
  <si>
    <t>LA VICTORIA</t>
  </si>
  <si>
    <t>MANUEL  DIAZ Y Cía.</t>
  </si>
  <si>
    <t>PTO CABELLO</t>
  </si>
  <si>
    <t>JOSE LUIS GOMEZ</t>
  </si>
  <si>
    <t>BACHAQUERO</t>
  </si>
  <si>
    <t>MIGUEL VELASQUEZ</t>
  </si>
  <si>
    <t>APURE</t>
  </si>
  <si>
    <t>RAFAEL SERRANO</t>
  </si>
  <si>
    <t xml:space="preserve">CORO </t>
  </si>
  <si>
    <t>JOSE VIVAS</t>
  </si>
  <si>
    <t>CARORA</t>
  </si>
  <si>
    <t>RAUL VISO</t>
  </si>
  <si>
    <t>V. LA PASCUA</t>
  </si>
  <si>
    <t>ANTONIO LEON Y Cía.</t>
  </si>
  <si>
    <t>OCUMARE  DEL T</t>
  </si>
  <si>
    <t>LIZARDO PEÑA</t>
  </si>
  <si>
    <t>S. SEBASTIAN</t>
  </si>
  <si>
    <t>JUAN MARTINEZ</t>
  </si>
  <si>
    <t>ACARIGUA</t>
  </si>
  <si>
    <t>NICASIO PEREZ</t>
  </si>
  <si>
    <t>BOCONO</t>
  </si>
  <si>
    <t>HMNOS SOLORZANO</t>
  </si>
  <si>
    <t>CALABOZO</t>
  </si>
  <si>
    <t>ANA SOSA</t>
  </si>
  <si>
    <t>CAUCAGUA</t>
  </si>
  <si>
    <t>RAFAEL VERAS Y Cia.</t>
  </si>
  <si>
    <t>EL TOCUYO</t>
  </si>
  <si>
    <t>DIST. CONCEPCION C.A</t>
  </si>
  <si>
    <t>GUANARE</t>
  </si>
  <si>
    <t>ARISTIDES GONZALEZ</t>
  </si>
  <si>
    <t>PORLAMAR</t>
  </si>
  <si>
    <t>HERMES CASTRO</t>
  </si>
  <si>
    <t>MATANZAS</t>
  </si>
  <si>
    <t>SUPERMERCEDO CASA VERA</t>
  </si>
  <si>
    <t>CARACAS</t>
  </si>
  <si>
    <t>SUPERMERCADO LA MEJOR</t>
  </si>
  <si>
    <t>SUPERMERCADO HMNOS ACOSTA</t>
  </si>
  <si>
    <t>VARIOS</t>
  </si>
  <si>
    <t xml:space="preserve"> </t>
  </si>
  <si>
    <t>TOTALES</t>
  </si>
  <si>
    <t>REF</t>
  </si>
  <si>
    <t>PROVISIÓN PARA CUENTAS INCOBRABLES</t>
  </si>
  <si>
    <t>CUENTAS POR COBRAR</t>
  </si>
  <si>
    <t xml:space="preserve"> Cuentas  por cobr. Comerc.</t>
  </si>
  <si>
    <t>Provisión de ctas incob.</t>
  </si>
  <si>
    <t>Martha  Saldivia</t>
  </si>
  <si>
    <t>RESUMEN DE CONFIRMACIONES</t>
  </si>
  <si>
    <t>MONTO</t>
  </si>
  <si>
    <t>OTROS SALDO MENORES DE  Bs. 2.000,oo</t>
  </si>
  <si>
    <t>:Selecionado para solicitar confirmación de saldos</t>
  </si>
  <si>
    <t>RELACIÓN DE CUENTAS POR COBRAR COMERCIALES</t>
  </si>
  <si>
    <t>CLIENTES</t>
  </si>
  <si>
    <t>: Verificado con el mayor general</t>
  </si>
  <si>
    <t>SALDO AÑO ANTERIOR</t>
  </si>
  <si>
    <t>José Ríos (dpto producción)</t>
  </si>
  <si>
    <t>:Tomado saldo papeles de trabajo año anterior</t>
  </si>
  <si>
    <t>:Comparado con el mayor</t>
  </si>
  <si>
    <t>SALDO AL 31/12/00</t>
  </si>
  <si>
    <t>PT</t>
  </si>
  <si>
    <r>
      <t xml:space="preserve">control interno existente, opino que la cantidad de </t>
    </r>
    <r>
      <rPr>
        <b/>
        <i/>
        <sz val="10"/>
        <rFont val="Arial"/>
        <family val="2"/>
      </rPr>
      <t>Bs. 3.880.630,oo</t>
    </r>
    <r>
      <rPr>
        <i/>
        <sz val="10"/>
        <rFont val="Arial"/>
        <family val="2"/>
      </rPr>
      <t xml:space="preserve"> presentado como </t>
    </r>
  </si>
  <si>
    <r>
      <t xml:space="preserve">CUENTAS POR COBRAR  </t>
    </r>
    <r>
      <rPr>
        <i/>
        <sz val="10"/>
        <rFont val="Arial"/>
        <family val="2"/>
      </rPr>
      <t xml:space="preserve">por la CORPORACIÓN LATINA, C.A., al 31/12/01 </t>
    </r>
  </si>
  <si>
    <t>EMPLEADOS</t>
  </si>
  <si>
    <t>Monto de cuentas incobrables correspondientes al año anterior veificada en auditoria</t>
  </si>
  <si>
    <t>*</t>
  </si>
  <si>
    <t>Gonzalo Troya (gte de ventas)</t>
  </si>
  <si>
    <t xml:space="preserve">Flores de Flores </t>
  </si>
  <si>
    <t>Miguel Vasquez</t>
  </si>
  <si>
    <t xml:space="preserve">Luis Peña </t>
  </si>
  <si>
    <t xml:space="preserve">Ana Sosa </t>
  </si>
  <si>
    <t xml:space="preserve">Angel Gil </t>
  </si>
  <si>
    <t>María Gómez (secretaria)</t>
  </si>
  <si>
    <t>CORPORACIÓN GALAPAGOS SA</t>
  </si>
  <si>
    <t>CORPORACIÓN GALAPAGOS</t>
  </si>
  <si>
    <t>CORPORACION GALAPAGOS SA</t>
  </si>
  <si>
    <t>SALDO S/LIBROS AL 30/06/2018</t>
  </si>
  <si>
    <t>SALDO S/LIBROS AL 30/06/2017</t>
  </si>
  <si>
    <t>SALDO AÑO ANT. 30/06/2018</t>
  </si>
  <si>
    <t>SALDO AL 30/06/2018</t>
  </si>
  <si>
    <t>BANCO DE LOJA</t>
  </si>
  <si>
    <t>LIBRO DIARIO</t>
  </si>
  <si>
    <t>DEL 01 AL 30 DE JUNIO 2018</t>
  </si>
  <si>
    <t>FECHA</t>
  </si>
  <si>
    <t>CODIGO</t>
  </si>
  <si>
    <t>CUENTA</t>
  </si>
  <si>
    <t>PARCIAL</t>
  </si>
  <si>
    <t xml:space="preserve"> -1-</t>
  </si>
  <si>
    <t>Otros Activos</t>
  </si>
  <si>
    <t>Otros</t>
  </si>
  <si>
    <t>Faltante de Caja</t>
  </si>
  <si>
    <t>Fondos disponibles</t>
  </si>
  <si>
    <t>Caja</t>
  </si>
  <si>
    <t>Efectivo</t>
  </si>
  <si>
    <t>Pr. Faltante de caja establecido luegode arqueo de caja del 01 de junio de 2018</t>
  </si>
  <si>
    <t xml:space="preserve"> -2-</t>
  </si>
  <si>
    <t>Depósitos para encaje</t>
  </si>
  <si>
    <t>Banco Central del Ecuador</t>
  </si>
  <si>
    <t>Pr. Depósito por encaje del 2% en el  BCE</t>
  </si>
  <si>
    <t xml:space="preserve"> -3-</t>
  </si>
  <si>
    <t>Obligaciones con el Público</t>
  </si>
  <si>
    <t>Depósitos a la vista</t>
  </si>
  <si>
    <t>Depósitos por confirmar</t>
  </si>
  <si>
    <t>Efecto de cobro inmediato</t>
  </si>
  <si>
    <t>Pr. Depósito y/o cobro através de cámara de compesación</t>
  </si>
  <si>
    <t xml:space="preserve"> -4-</t>
  </si>
  <si>
    <t>Operaciones interbancarias</t>
  </si>
  <si>
    <t>Fondos interbancarios vendidos</t>
  </si>
  <si>
    <t>Bancos</t>
  </si>
  <si>
    <t>Pr.Préstamo interbancario Banco Central</t>
  </si>
  <si>
    <t xml:space="preserve"> -5-</t>
  </si>
  <si>
    <t>Bancos y otras instituciones financieras</t>
  </si>
  <si>
    <t>Otros Impuestos</t>
  </si>
  <si>
    <t>Pr. Cobro de fondo intebancario a Banco Amazonas</t>
  </si>
  <si>
    <t xml:space="preserve"> -6-</t>
  </si>
  <si>
    <t>Inversiones</t>
  </si>
  <si>
    <t>Mantenidas hasta el vencimiento de entidades del sector privado</t>
  </si>
  <si>
    <t>De 91 a 180 días</t>
  </si>
  <si>
    <t xml:space="preserve">Intereses y descuentos ganados </t>
  </si>
  <si>
    <t>Intereses y descuentos de inversiones en títulos valores</t>
  </si>
  <si>
    <t>Mantenidas hasta el vencimiento</t>
  </si>
  <si>
    <t>Pr. Cobro de depósitos a plazo al Banco del Pichincha</t>
  </si>
  <si>
    <t xml:space="preserve"> -7 -</t>
  </si>
  <si>
    <t>CARTERA DE CREDITOS</t>
  </si>
  <si>
    <t>Cartera de créditos comercial por vencer</t>
  </si>
  <si>
    <t>Cuentas por pagar</t>
  </si>
  <si>
    <t>Retenciones</t>
  </si>
  <si>
    <t>Retenciones fiscales Solca</t>
  </si>
  <si>
    <t>Obligaciones con el público</t>
  </si>
  <si>
    <t xml:space="preserve">Depósitos a la vista </t>
  </si>
  <si>
    <t>Depósitos monetarios que no generan intereses</t>
  </si>
  <si>
    <t>P/r Crédito concedido a empresa ABC S. A.</t>
  </si>
  <si>
    <t>--8--</t>
  </si>
  <si>
    <t>Propiedades y equipo</t>
  </si>
  <si>
    <t>Unidades de transporte</t>
  </si>
  <si>
    <t>Otros activos</t>
  </si>
  <si>
    <t>Impuesto al valor agregado IVA</t>
  </si>
  <si>
    <t>Retenciones fiscales</t>
  </si>
  <si>
    <t>10% IVA  compras</t>
  </si>
  <si>
    <t>1% Impuesto a la renta</t>
  </si>
  <si>
    <t>P/r Factura de compra de auto a Automotores con cheque 2110</t>
  </si>
  <si>
    <t>--9--</t>
  </si>
  <si>
    <t>Efectos de cobro inmediato</t>
  </si>
  <si>
    <t>P/r. depósito Sra. Sonia Córdova Cta Cte. 650011221, 5000 efectivo 2500 en cheques</t>
  </si>
  <si>
    <t>Materiales mercaderías e insumos</t>
  </si>
  <si>
    <t>Proveeduría</t>
  </si>
  <si>
    <t>Retenciones Fiscales</t>
  </si>
  <si>
    <t>100% IVA</t>
  </si>
  <si>
    <t>Otras retenciones</t>
  </si>
  <si>
    <t>INNFA</t>
  </si>
  <si>
    <t>Junta de beneficencia de Guayaquil</t>
  </si>
  <si>
    <t>Otros ingresos</t>
  </si>
  <si>
    <t>P/r. La entrega de chequera de 200 unidadesal Sr. Patricio Ortega</t>
  </si>
  <si>
    <t>Depositos monetarios que no generan intereses</t>
  </si>
  <si>
    <t xml:space="preserve">Cuentas por pagar varias </t>
  </si>
  <si>
    <t>Diario La hora</t>
  </si>
  <si>
    <t>Cheques girados no cobrados</t>
  </si>
  <si>
    <t>Ingresos por servicios</t>
  </si>
  <si>
    <t>Manejo de cobranzas</t>
  </si>
  <si>
    <t>P/r. revocatorio cheque 151 de la Cta del Sr. Jairo Cuachagmira. Las comisiones y otros gastos están fijados por el banco según las resoluciones sobre el particular que emite la Junta Bancaria</t>
  </si>
  <si>
    <t>Depósitos monetarios que generan intereses</t>
  </si>
  <si>
    <t>Cheques certificados</t>
  </si>
  <si>
    <t>Otros servicios</t>
  </si>
  <si>
    <t>P/r. la certificación del cheque N°2221 de la Cta. Cte. N°6500010145 perteneciente al Sr. Julio Castro</t>
  </si>
  <si>
    <t>Intereses causados</t>
  </si>
  <si>
    <t>Depósitos de ahorro</t>
  </si>
  <si>
    <t>P/r. Valor acreditado de intereses Cta. Ahorros. 5600201802 del Sr. Pedro Pérez</t>
  </si>
  <si>
    <t>SUMAN IGUALES…………………………….</t>
  </si>
  <si>
    <t>LIBRO MAYOR</t>
  </si>
  <si>
    <t>DEL 01 AL 30 DE JUNIO DE 2018</t>
  </si>
  <si>
    <t>CÓDIGO</t>
  </si>
  <si>
    <t>EFECTIVO</t>
  </si>
  <si>
    <t>DETALLE</t>
  </si>
  <si>
    <t>SALDO</t>
  </si>
  <si>
    <t>P/r faltante de caja establecido luego del arqueo de caja al 01 de Junio de 2018</t>
  </si>
  <si>
    <t>P/r depósito por encaje del 2% en el BCE</t>
  </si>
  <si>
    <t>P/r. depósito Sra. Sonia Córdova Cta Cte.</t>
  </si>
  <si>
    <t>BANCO CENTRAL DEL ECUADOR</t>
  </si>
  <si>
    <t>P/r. Resultado de cámara de compensación</t>
  </si>
  <si>
    <t>P/r. préstamo interbancario Banco Central</t>
  </si>
  <si>
    <t>P/r cancelación de crédito con interés</t>
  </si>
  <si>
    <t>P/r liquidación de la inversión al banco del Pichincha</t>
  </si>
  <si>
    <t>EFECTOS DE COBRO INMEDIATO</t>
  </si>
  <si>
    <t>P/r. Resultado de cámara de compensación, resultado a favor</t>
  </si>
  <si>
    <t>OTRAS INSTITUCIONES DEL SISTEMA FINANCIERO</t>
  </si>
  <si>
    <t>INVERSIONES</t>
  </si>
  <si>
    <t>CARTERA DE CRÉDITO COMERCIAL POR VENCER DE 91 A 180 DÍAS</t>
  </si>
  <si>
    <t>Intereses por cobrar de operaciones interbancarias</t>
  </si>
  <si>
    <t>UNIDADES DE TRANSPORTE</t>
  </si>
  <si>
    <t>IMPUESTO AL VALOR AGREGADO IVA</t>
  </si>
  <si>
    <t>FALTANTES DE CAJA</t>
  </si>
  <si>
    <t xml:space="preserve">P/r faltante de caja establecido luego del </t>
  </si>
  <si>
    <t>PROVEEDURÍA</t>
  </si>
  <si>
    <t xml:space="preserve">P/r. La entrega de chequera de 200 unidadesal </t>
  </si>
  <si>
    <t>OTROS IMPUESTOS</t>
  </si>
  <si>
    <t>DEPÓSITOS MONETARIOS QUE NO GENERAN INTERESES</t>
  </si>
  <si>
    <t xml:space="preserve">P/r. revocatorio cheque 151 de la Cta del Sr. </t>
  </si>
  <si>
    <t>DEPÓSITOS POR CONFIRMAR</t>
  </si>
  <si>
    <t>DEPÓSITOS MONETARIOS QUE GENERAN INTERESES</t>
  </si>
  <si>
    <t xml:space="preserve">P/r. la certificación del cheque N°2221 de la Cta. </t>
  </si>
  <si>
    <t>CHEQUES CERTIFICADOS</t>
  </si>
  <si>
    <t>DEPÓSITOS DE AHORRO</t>
  </si>
  <si>
    <t>RETENCIONES FISCALES</t>
  </si>
  <si>
    <t>OTRAS RETENCIONES</t>
  </si>
  <si>
    <t>DIARIO LA HORA</t>
  </si>
  <si>
    <t>CHEQUES GIRADOS NO COBRADOS</t>
  </si>
  <si>
    <t>MANTENIDAS HASTA EL VENCIMIENTO</t>
  </si>
  <si>
    <t>MANEJO DE COBRANZAS</t>
  </si>
  <si>
    <t>OTROS</t>
  </si>
  <si>
    <t>BALANCE DE COMPROBACION</t>
  </si>
  <si>
    <t>SUMAS</t>
  </si>
  <si>
    <t>SALDOS</t>
  </si>
  <si>
    <t>DEUDOR</t>
  </si>
  <si>
    <t>ACREEDOR</t>
  </si>
  <si>
    <t xml:space="preserve">Banco Central del Ecuador </t>
  </si>
  <si>
    <t>Otras instituciones del sistema financiero</t>
  </si>
  <si>
    <t>Cartera de créditos de 91 a 180 días</t>
  </si>
  <si>
    <t xml:space="preserve">Impuesto al valor agregado – IVA </t>
  </si>
  <si>
    <t>Fatantes de caja</t>
  </si>
  <si>
    <t>Otros impuestos</t>
  </si>
  <si>
    <t>Diario La Hora</t>
  </si>
  <si>
    <t>Suman iguales…………….</t>
  </si>
  <si>
    <t>AÑO 2018</t>
  </si>
  <si>
    <r>
      <t xml:space="preserve">Junio 1 2018. </t>
    </r>
    <r>
      <rPr>
        <sz val="11"/>
        <color indexed="63"/>
        <rFont val="Arial"/>
        <family val="2"/>
      </rPr>
      <t>El banco ABC S.A., durante el día registra los siguientes datos de la caja No1</t>
    </r>
  </si>
  <si>
    <t>Saldo de caja al 14 de junio del 2018</t>
  </si>
  <si>
    <t>(+) Ingresos del día 15 de junio</t>
  </si>
  <si>
    <t>(-) Egresos del día 15 de junio</t>
  </si>
  <si>
    <t>= Saldo de caja al 15 de junio</t>
  </si>
  <si>
    <t>Saldo según el arqueo de caja</t>
  </si>
  <si>
    <t>Faltante de caja</t>
  </si>
  <si>
    <t>Determinar si hay faltante o sobrante de caja y realizar el asiento contable correspondiente</t>
  </si>
  <si>
    <r>
      <t>Junio -2 - 2018</t>
    </r>
    <r>
      <rPr>
        <sz val="11"/>
        <color indexed="63"/>
        <rFont val="Arial"/>
        <family val="2"/>
      </rPr>
      <t>. En la semana anterior al 2 de junio del 2018 en el Banco se registraron $500,000 en</t>
    </r>
  </si>
  <si>
    <t>depósitos (ahorros, a la vista y a plazo). Con este dato registrar el asiento contable correspondiente 
al encaje bancario. Considere el % de encaje obligatorio tomando en cuenta e este banco es privado</t>
  </si>
  <si>
    <r>
      <t xml:space="preserve">Junio 5 2018. </t>
    </r>
    <r>
      <rPr>
        <sz val="11"/>
        <color indexed="63"/>
        <rFont val="Arial"/>
        <family val="2"/>
      </rPr>
      <t>De acuerdo con planilla de compensación que se adjunta a continuación realice el 
asiento correspondiente a la cámara de compensación preliminar</t>
    </r>
  </si>
  <si>
    <t>Cheques que entrega</t>
  </si>
  <si>
    <t>Cheques que recibe</t>
  </si>
  <si>
    <t>Saldo</t>
  </si>
  <si>
    <t>N°</t>
  </si>
  <si>
    <t>Valor</t>
  </si>
  <si>
    <t>Pichincha</t>
  </si>
  <si>
    <t>Bolivariano</t>
  </si>
  <si>
    <t>Guayaquil</t>
  </si>
  <si>
    <t>Produbanco</t>
  </si>
  <si>
    <t>Machala</t>
  </si>
  <si>
    <t>Totales</t>
  </si>
  <si>
    <t>Director de la cámara de compensación</t>
  </si>
  <si>
    <t>Banco privado</t>
  </si>
  <si>
    <r>
      <t xml:space="preserve">Junio 8 2018. </t>
    </r>
    <r>
      <rPr>
        <sz val="11"/>
        <color indexed="63"/>
        <rFont val="Arial"/>
        <family val="2"/>
      </rPr>
      <t>El Banco del Loja presta al Banco Amazonas, la cantidad de $ 200.000 a un plazo de 7 días a una 
tasa del 8,19% anual, transacción que se realiza, a través del Banco Central del Ecuador</t>
    </r>
  </si>
  <si>
    <t>Capital</t>
  </si>
  <si>
    <t>Porcentaje</t>
  </si>
  <si>
    <t>8,19% anual</t>
  </si>
  <si>
    <t>Tiempo</t>
  </si>
  <si>
    <t>7 días</t>
  </si>
  <si>
    <t>Cálculo de interés =</t>
  </si>
  <si>
    <t>x 8,19% x</t>
  </si>
  <si>
    <t>7/360 =</t>
  </si>
  <si>
    <t>Rendimientos financieros:</t>
  </si>
  <si>
    <t>x 2% =</t>
  </si>
  <si>
    <r>
      <t xml:space="preserve">Junio 15 2018 </t>
    </r>
    <r>
      <rPr>
        <sz val="11"/>
        <color indexed="63"/>
        <rFont val="Arial"/>
        <family val="2"/>
      </rPr>
      <t>El Banco cobra el fondo interbancario vendido al Banco Amazonas, por la cantidad de $ 200.000, a 
una tasa del 8,19% anual, transacción que se realiza, a través del Banco Central del Ecuador</t>
    </r>
  </si>
  <si>
    <r>
      <t xml:space="preserve">Junio 17 2018. </t>
    </r>
    <r>
      <rPr>
        <sz val="11"/>
        <color indexed="63"/>
        <rFont val="Arial"/>
        <family val="2"/>
      </rPr>
      <t>El Banco de Loja adquirió un depósito a plazo del Banco del Pichincha por el valor de $ 500.000 
a un plazo de 91 días el 18 de marzo del 2018, a una tasa del 11%. Realice la liquidación de la inversión. 
El pago se lo recibe mediante el Banco Central del Ecuador</t>
    </r>
  </si>
  <si>
    <t>91 días</t>
  </si>
  <si>
    <t>x 11% x</t>
  </si>
  <si>
    <t>91/360 =</t>
  </si>
  <si>
    <r>
      <t>Junio 18 2018</t>
    </r>
    <r>
      <rPr>
        <sz val="11"/>
        <color indexed="63"/>
        <rFont val="Arial"/>
        <family val="2"/>
      </rPr>
      <t>. El banco de Loja concede un crédito a la empresa ABC S.A. por el valor de $ 75.000, el tipo de 
crédito es comercial, el plazo es de 180 días y la tasa de interés por cobrar es del 14%. Realizar el asiento 
correspondiente. Por favor tomar en cuenta que la institución financiera tiene que cobrar al cliente el impuesto del
 0,5% de Solca anualizado y que el crédito se deposita en la cuenta corriente de la empresa</t>
    </r>
  </si>
  <si>
    <t>180 días</t>
  </si>
  <si>
    <r>
      <t>Junio 20 2018</t>
    </r>
    <r>
      <rPr>
        <sz val="11"/>
        <color indexed="63"/>
        <rFont val="Arial"/>
        <family val="2"/>
      </rPr>
      <t>. El Banco compra a Automotores ABC, un auto, para uso de la gerencia de operaciones por 
$35.000,00 + 12% del IVA y se paga con cheque no. 2110 de la cuenta que tiene en el Banco Central. Para el 
registro contable considerar el 10% de retención de IVA por ser una transacción entre contribuyentes especiales
 y el 1% sobre el impuesto a la renta</t>
    </r>
  </si>
  <si>
    <r>
      <t>Junio 22 2018</t>
    </r>
    <r>
      <rPr>
        <sz val="11"/>
        <color indexed="63"/>
        <rFont val="Arial"/>
        <family val="2"/>
      </rPr>
      <t>. La Sra. Sonia Córdova, deposita en su cuenta corriente no. 650011221 en el Banco mediante 
depósito en efectivo de $ 5.000 y dos cheques, uno del Banco de Guayaquil por $ 1.000 y otro del Produbanco por 
$1.500. El total del depósito es $7.500</t>
    </r>
  </si>
  <si>
    <r>
      <t>Junio 25 2018</t>
    </r>
    <r>
      <rPr>
        <sz val="11"/>
        <color indexed="63"/>
        <rFont val="Arial"/>
        <family val="2"/>
      </rPr>
      <t>. El banco del Loja entrega al Sr. Patricio Ortega una chequera de 200 cheques numerados desde el
001 al 200 por el valor de $ 60 (Valor de la chequera de $ 20). Este valor se lo debita de su cuenta corriente 
no. 650010103. Antes de realizar el asiento contable considere los cálculos de los impuestos al INNFA, Junta de 
Beneficencia e IVA que están en la guía didáctica, previo al registro del asiento contable</t>
    </r>
  </si>
  <si>
    <t>Datos</t>
  </si>
  <si>
    <t>cheques</t>
  </si>
  <si>
    <t>Junta de beneficencia:</t>
  </si>
  <si>
    <t>0,04 x 200 =</t>
  </si>
  <si>
    <t>Valor chequera</t>
  </si>
  <si>
    <t>4 x 0,021%x200 =</t>
  </si>
  <si>
    <t>IVA</t>
  </si>
  <si>
    <t>53,57 X 12% =</t>
  </si>
  <si>
    <r>
      <t xml:space="preserve">Junio 28 2018. </t>
    </r>
    <r>
      <rPr>
        <sz val="11"/>
        <color indexed="63"/>
        <rFont val="Arial"/>
        <family val="2"/>
      </rPr>
      <t>El Sr. Jairo Guachagmira solicita al Banco “ABC” se proceda a la revocatoria del cheque no. 151 
de su cuenta corriente por $ 5.000 girado al Sr. Pedro Pérez. El banco cobra por comisión $ 5,00 y por publicación
$ 10,00, valores que son debitados de la misma cuenta corriente</t>
    </r>
  </si>
  <si>
    <r>
      <t xml:space="preserve">Junio 29 2018 </t>
    </r>
    <r>
      <rPr>
        <sz val="11"/>
        <color indexed="63"/>
        <rFont val="Arial"/>
        <family val="2"/>
      </rPr>
      <t>El Sr. Julio Castro certifica el cheque no. 2221, por el valor de $ 4.000 de su cuenta corriente no. 
6500010145. El banco cobra $ 2,00 por la certificación del cheque.</t>
    </r>
  </si>
  <si>
    <r>
      <t xml:space="preserve">Junio 30 2018. </t>
    </r>
    <r>
      <rPr>
        <sz val="11"/>
        <color indexed="63"/>
        <rFont val="Arial"/>
        <family val="2"/>
      </rPr>
      <t>El Sr. Pedro Pérez ha mantenido un saldo promedio de $ 15.000 en su libreta de ahorros 
no. 5600201802 en el Banco de Loja. El Banco paga el 3,5% anual por el promedio del dinero mantenido en la 
cuenta. Realizar el asiento contable del banco. (Calcular los intereses sobre la base de un año de 360 días y por un mes.)</t>
    </r>
  </si>
  <si>
    <t>3,5% anual</t>
  </si>
  <si>
    <t>30 días</t>
  </si>
  <si>
    <t>x 3,5% x</t>
  </si>
  <si>
    <t>30/360 =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</si>
</sst>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C$&quot;\ #,##0;\-&quot;C$&quot;\ #,##0"/>
    <numFmt numFmtId="165" formatCode="&quot;C$&quot;\ #,##0;[Red]\-&quot;C$&quot;\ #,##0"/>
    <numFmt numFmtId="166" formatCode="&quot;C$&quot;\ #,##0.00;\-&quot;C$&quot;\ #,##0.00"/>
    <numFmt numFmtId="167" formatCode="&quot;C$&quot;\ #,##0.00;[Red]\-&quot;C$&quot;\ #,##0.00"/>
    <numFmt numFmtId="168" formatCode="_-&quot;C$&quot;\ * #,##0_-;\-&quot;C$&quot;\ * #,##0_-;_-&quot;C$&quot;\ * &quot;-&quot;_-;_-@_-"/>
    <numFmt numFmtId="169" formatCode="_-* #,##0_-;\-* #,##0_-;_-* &quot;-&quot;_-;_-@_-"/>
    <numFmt numFmtId="170" formatCode="_-&quot;C$&quot;\ * #,##0.00_-;\-&quot;C$&quot;\ * #,##0.00_-;_-&quot;C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Bs&quot;\ #,##0_);\(&quot;Bs&quot;\ #,##0\)"/>
    <numFmt numFmtId="181" formatCode="&quot;Bs&quot;\ #,##0_);[Red]\(&quot;Bs&quot;\ #,##0\)"/>
    <numFmt numFmtId="182" formatCode="&quot;Bs&quot;\ #,##0.00_);\(&quot;Bs&quot;\ #,##0.00\)"/>
    <numFmt numFmtId="183" formatCode="&quot;Bs&quot;\ #,##0.00_);[Red]\(&quot;Bs&quot;\ #,##0.00\)"/>
    <numFmt numFmtId="184" formatCode="_(&quot;Bs&quot;\ * #,##0_);_(&quot;Bs&quot;\ * \(#,##0\);_(&quot;Bs&quot;\ * &quot;-&quot;_);_(@_)"/>
    <numFmt numFmtId="185" formatCode="_(&quot;Bs&quot;\ * #,##0.00_);_(&quot;Bs&quot;\ * \(#,##0.00\);_(&quot;Bs&quot;\ * &quot;-&quot;??_);_(@_)"/>
    <numFmt numFmtId="186" formatCode="#,##0.00;[Red]#,##0.00"/>
    <numFmt numFmtId="187" formatCode="d\-m\-yy"/>
    <numFmt numFmtId="188" formatCode="dd\-mm\-yy"/>
    <numFmt numFmtId="189" formatCode="_ * #,##0.00_ ;_ * \-#,##0.00_ ;_ * &quot;-&quot;??_ ;_ @_ "/>
    <numFmt numFmtId="190" formatCode="_-* #,##0.00\ _€_-;\-* #,##0.00\ _€_-;_-* &quot;-&quot;??\ _€_-;_-@_-"/>
    <numFmt numFmtId="191" formatCode="&quot; &quot;#,##0.00&quot; &quot;;&quot; (&quot;#,##0.00&quot;)&quot;;&quot; -&quot;00&quot; &quot;;&quot; &quot;@&quot; &quot;"/>
    <numFmt numFmtId="192" formatCode="&quot;$&quot;#,##0;[Red]&quot;$&quot;\-#,##0"/>
    <numFmt numFmtId="193" formatCode="0.000"/>
    <numFmt numFmtId="194" formatCode="&quot;$&quot;#,##0.00"/>
  </numFmts>
  <fonts count="88">
    <font>
      <sz val="10"/>
      <name val="Arial"/>
      <family val="2"/>
    </font>
    <font>
      <sz val="10"/>
      <name val="Times New Roman"/>
      <family val="0"/>
    </font>
    <font>
      <sz val="10"/>
      <name val="Lucida Handwriting"/>
      <family val="4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Lucida Handwriting"/>
      <family val="4"/>
    </font>
    <font>
      <b/>
      <sz val="10"/>
      <name val="Lucida Handwriting"/>
      <family val="4"/>
    </font>
    <font>
      <b/>
      <i/>
      <sz val="10"/>
      <color indexed="10"/>
      <name val="Arial"/>
      <family val="2"/>
    </font>
    <font>
      <vertAlign val="subscript"/>
      <sz val="10"/>
      <name val="Arial"/>
      <family val="2"/>
    </font>
    <font>
      <sz val="10"/>
      <name val="Script MT Bold"/>
      <family val="4"/>
    </font>
    <font>
      <b/>
      <sz val="10"/>
      <name val="Script MT Bold"/>
      <family val="4"/>
    </font>
    <font>
      <b/>
      <sz val="10"/>
      <color indexed="10"/>
      <name val="Script MT Bold"/>
      <family val="4"/>
    </font>
    <font>
      <sz val="10"/>
      <name val="Rage Italic"/>
      <family val="4"/>
    </font>
    <font>
      <b/>
      <sz val="11"/>
      <name val="Calibri"/>
      <family val="2"/>
    </font>
    <font>
      <sz val="11"/>
      <color indexed="6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1"/>
      <color indexed="63"/>
      <name val="Arial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4"/>
      <color indexed="10"/>
      <name val="Wingdings 2"/>
      <family val="0"/>
    </font>
    <font>
      <sz val="10"/>
      <color indexed="10"/>
      <name val="Times New Roman"/>
      <family val="0"/>
    </font>
    <font>
      <b/>
      <sz val="12"/>
      <color indexed="10"/>
      <name val="Wingdings 2"/>
      <family val="0"/>
    </font>
    <font>
      <b/>
      <sz val="12"/>
      <color indexed="10"/>
      <name val="Times New Roman"/>
      <family val="0"/>
    </font>
    <font>
      <b/>
      <sz val="14"/>
      <color indexed="10"/>
      <name val="Times New Roman"/>
      <family val="0"/>
    </font>
    <font>
      <b/>
      <sz val="10"/>
      <color indexed="10"/>
      <name val="Times New Roman"/>
      <family val="0"/>
    </font>
    <font>
      <b/>
      <sz val="14"/>
      <color indexed="10"/>
      <name val="Lucida Sans Unicode"/>
      <family val="0"/>
    </font>
    <font>
      <b/>
      <sz val="10"/>
      <color indexed="10"/>
      <name val="Abadi MT Condens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363435"/>
      <name val="Arial"/>
      <family val="2"/>
    </font>
    <font>
      <sz val="11"/>
      <color rgb="FF363435"/>
      <name val="Arial"/>
      <family val="2"/>
    </font>
    <font>
      <b/>
      <sz val="10"/>
      <color rgb="FF363435"/>
      <name val="Arial"/>
      <family val="2"/>
    </font>
    <font>
      <sz val="10"/>
      <color rgb="FF363435"/>
      <name val="Arial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double">
        <color indexed="53"/>
      </left>
      <right style="thin">
        <color indexed="17"/>
      </right>
      <top style="double">
        <color indexed="53"/>
      </top>
      <bottom>
        <color indexed="63"/>
      </bottom>
    </border>
    <border>
      <left style="double">
        <color indexed="53"/>
      </left>
      <right style="thin">
        <color indexed="17"/>
      </right>
      <top>
        <color indexed="63"/>
      </top>
      <bottom>
        <color indexed="63"/>
      </bottom>
    </border>
    <border>
      <left style="double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3"/>
      </right>
      <top>
        <color indexed="63"/>
      </top>
      <bottom>
        <color indexed="63"/>
      </bottom>
    </border>
    <border>
      <left>
        <color indexed="63"/>
      </left>
      <right style="double">
        <color indexed="53"/>
      </right>
      <top>
        <color indexed="63"/>
      </top>
      <bottom style="double">
        <color indexed="53"/>
      </bottom>
    </border>
    <border>
      <left style="double">
        <color indexed="53"/>
      </left>
      <right style="thin">
        <color indexed="57"/>
      </right>
      <top style="double">
        <color indexed="53"/>
      </top>
      <bottom style="thin">
        <color indexed="57"/>
      </bottom>
    </border>
    <border>
      <left style="thin">
        <color indexed="57"/>
      </left>
      <right style="thin">
        <color indexed="57"/>
      </right>
      <top style="double">
        <color indexed="5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53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double">
        <color indexed="53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 style="thin"/>
      <bottom style="double"/>
    </border>
    <border>
      <left style="double">
        <color indexed="53"/>
      </left>
      <right style="thin">
        <color indexed="57"/>
      </right>
      <top style="thin">
        <color indexed="5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double">
        <color indexed="53"/>
      </left>
      <right style="thin">
        <color indexed="17"/>
      </right>
      <top style="thin">
        <color indexed="17"/>
      </top>
      <bottom style="thin">
        <color indexed="17"/>
      </bottom>
    </border>
    <border>
      <left style="double">
        <color indexed="53"/>
      </left>
      <right style="thin">
        <color indexed="17"/>
      </right>
      <top style="thin">
        <color indexed="17"/>
      </top>
      <bottom style="double">
        <color indexed="53"/>
      </bottom>
    </border>
    <border>
      <left style="thin">
        <color indexed="17"/>
      </left>
      <right style="thin">
        <color indexed="17"/>
      </right>
      <top style="thin">
        <color indexed="17"/>
      </top>
      <bottom style="double">
        <color indexed="53"/>
      </bottom>
    </border>
    <border>
      <left>
        <color indexed="63"/>
      </left>
      <right style="thin">
        <color indexed="17"/>
      </right>
      <top style="thin">
        <color indexed="17"/>
      </top>
      <bottom style="double">
        <color indexed="53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double">
        <color indexed="53"/>
      </bottom>
    </border>
    <border>
      <left>
        <color indexed="63"/>
      </left>
      <right style="double">
        <color indexed="53"/>
      </right>
      <top style="double">
        <color indexed="53"/>
      </top>
      <bottom style="thin">
        <color indexed="57"/>
      </bottom>
    </border>
    <border>
      <left>
        <color indexed="63"/>
      </left>
      <right style="double">
        <color indexed="53"/>
      </right>
      <top>
        <color indexed="63"/>
      </top>
      <bottom style="thin">
        <color indexed="57"/>
      </bottom>
    </border>
    <border>
      <left>
        <color indexed="63"/>
      </left>
      <right style="double">
        <color indexed="53"/>
      </right>
      <top style="thin">
        <color indexed="57"/>
      </top>
      <bottom style="thin">
        <color indexed="57"/>
      </bottom>
    </border>
    <border>
      <left>
        <color indexed="63"/>
      </left>
      <right style="double">
        <color indexed="53"/>
      </right>
      <top style="thin">
        <color indexed="17"/>
      </top>
      <bottom style="thin">
        <color indexed="17"/>
      </bottom>
    </border>
    <border>
      <left>
        <color indexed="63"/>
      </left>
      <right style="double">
        <color indexed="53"/>
      </right>
      <top style="thin"/>
      <bottom style="double"/>
    </border>
    <border>
      <left>
        <color indexed="63"/>
      </left>
      <right style="double">
        <color indexed="53"/>
      </right>
      <top style="thin">
        <color indexed="17"/>
      </top>
      <bottom style="double">
        <color indexed="53"/>
      </bottom>
    </border>
    <border>
      <left style="double">
        <color indexed="53"/>
      </left>
      <right style="double">
        <color indexed="53"/>
      </right>
      <top style="double">
        <color indexed="53"/>
      </top>
      <bottom>
        <color indexed="63"/>
      </bottom>
    </border>
    <border>
      <left style="double">
        <color indexed="53"/>
      </left>
      <right style="thin">
        <color indexed="17"/>
      </right>
      <top style="double">
        <color indexed="53"/>
      </top>
      <bottom style="thin">
        <color indexed="17"/>
      </bottom>
    </border>
    <border>
      <left style="thin">
        <color indexed="17"/>
      </left>
      <right style="thin">
        <color indexed="17"/>
      </right>
      <top style="double">
        <color indexed="53"/>
      </top>
      <bottom style="thin">
        <color indexed="17"/>
      </bottom>
    </border>
    <border>
      <left style="thin">
        <color indexed="17"/>
      </left>
      <right>
        <color indexed="63"/>
      </right>
      <top style="double">
        <color indexed="53"/>
      </top>
      <bottom style="thin">
        <color indexed="17"/>
      </bottom>
    </border>
    <border>
      <left>
        <color indexed="63"/>
      </left>
      <right style="thin">
        <color indexed="17"/>
      </right>
      <top style="double">
        <color indexed="53"/>
      </top>
      <bottom style="thin">
        <color indexed="17"/>
      </bottom>
    </border>
    <border>
      <left style="double">
        <color indexed="5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double">
        <color indexed="5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53"/>
      </left>
      <right style="thin">
        <color indexed="17"/>
      </right>
      <top style="double"/>
      <bottom style="thin">
        <color indexed="17"/>
      </bottom>
    </border>
    <border>
      <left style="thin">
        <color indexed="17"/>
      </left>
      <right style="thin">
        <color indexed="17"/>
      </right>
      <top style="double"/>
      <bottom style="thin">
        <color indexed="17"/>
      </bottom>
    </border>
    <border>
      <left style="thin">
        <color indexed="17"/>
      </left>
      <right style="thin"/>
      <top style="double"/>
      <bottom style="thin">
        <color indexed="17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>
        <color indexed="17"/>
      </left>
      <right style="thin"/>
      <top style="thin">
        <color indexed="17"/>
      </top>
      <bottom style="double">
        <color indexed="53"/>
      </bottom>
    </border>
    <border>
      <left style="double">
        <color indexed="53"/>
      </left>
      <right style="double">
        <color indexed="5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/>
      <bottom style="double"/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/>
      <bottom style="double"/>
    </border>
    <border>
      <left style="double">
        <color indexed="5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double">
        <color indexed="53"/>
      </right>
      <top style="double">
        <color indexed="53"/>
      </top>
      <bottom>
        <color indexed="63"/>
      </bottom>
    </border>
    <border>
      <left>
        <color indexed="63"/>
      </left>
      <right style="double">
        <color indexed="53"/>
      </right>
      <top style="double">
        <color indexed="53"/>
      </top>
      <bottom style="double">
        <color indexed="53"/>
      </bottom>
    </border>
    <border>
      <left style="double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double">
        <color indexed="53"/>
      </right>
      <top style="thin">
        <color indexed="53"/>
      </top>
      <bottom>
        <color indexed="63"/>
      </bottom>
    </border>
    <border>
      <left style="thin">
        <color indexed="17"/>
      </left>
      <right style="double">
        <color indexed="53"/>
      </right>
      <top style="double">
        <color indexed="53"/>
      </top>
      <bottom style="thin">
        <color indexed="17"/>
      </bottom>
    </border>
    <border>
      <left style="thin">
        <color indexed="17"/>
      </left>
      <right style="double">
        <color indexed="53"/>
      </right>
      <top style="thin">
        <color indexed="17"/>
      </top>
      <bottom style="thin">
        <color indexed="17"/>
      </bottom>
    </border>
    <border>
      <left style="thin">
        <color indexed="17"/>
      </left>
      <right style="double">
        <color indexed="53"/>
      </right>
      <top style="thin">
        <color indexed="17"/>
      </top>
      <bottom>
        <color indexed="63"/>
      </bottom>
    </border>
    <border>
      <left style="double">
        <color indexed="5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double">
        <color indexed="5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/>
      <bottom style="thin"/>
    </border>
    <border>
      <left style="thin">
        <color indexed="17"/>
      </left>
      <right style="thin">
        <color indexed="17"/>
      </right>
      <top style="thin"/>
      <bottom style="double"/>
    </border>
    <border>
      <left style="thin">
        <color indexed="17"/>
      </left>
      <right style="double">
        <color indexed="53"/>
      </right>
      <top style="thin">
        <color indexed="17"/>
      </top>
      <bottom style="double">
        <color indexed="53"/>
      </bottom>
    </border>
    <border>
      <left>
        <color indexed="63"/>
      </left>
      <right style="double">
        <color indexed="53"/>
      </right>
      <top style="double">
        <color indexed="53"/>
      </top>
      <bottom style="thin">
        <color indexed="17"/>
      </bottom>
    </border>
    <border>
      <left>
        <color indexed="63"/>
      </left>
      <right style="thin">
        <color indexed="57"/>
      </right>
      <top style="double">
        <color indexed="53"/>
      </top>
      <bottom style="thin">
        <color indexed="57"/>
      </bottom>
    </border>
    <border>
      <left style="thin">
        <color indexed="57"/>
      </left>
      <right>
        <color indexed="63"/>
      </right>
      <top style="double">
        <color indexed="53"/>
      </top>
      <bottom style="thin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 style="thin"/>
      <bottom style="double"/>
    </border>
    <border>
      <left>
        <color indexed="63"/>
      </left>
      <right style="thin">
        <color indexed="57"/>
      </right>
      <top style="thin"/>
      <bottom style="double"/>
    </border>
    <border>
      <left>
        <color indexed="63"/>
      </left>
      <right style="double">
        <color indexed="53"/>
      </right>
      <top style="thin">
        <color indexed="17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medium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medium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medium">
        <color theme="4" tint="-0.4999699890613556"/>
      </left>
      <right style="thin">
        <color theme="4" tint="-0.4999699890613556"/>
      </right>
      <top style="thin">
        <color theme="4" tint="-0.4999699890613556"/>
      </top>
      <bottom/>
    </border>
    <border>
      <left style="thin">
        <color theme="4" tint="-0.4999699890613556"/>
      </left>
      <right style="thin">
        <color theme="4" tint="-0.4999699890613556"/>
      </right>
      <top style="thin">
        <color theme="4" tint="-0.4999699890613556"/>
      </top>
      <bottom/>
    </border>
    <border>
      <left style="thin">
        <color theme="4" tint="-0.4999699890613556"/>
      </left>
      <right style="medium">
        <color theme="4" tint="-0.4999699890613556"/>
      </right>
      <top style="thin">
        <color theme="4" tint="-0.4999699890613556"/>
      </top>
      <bottom/>
    </border>
    <border>
      <left style="double">
        <color indexed="53"/>
      </left>
      <right>
        <color indexed="63"/>
      </right>
      <top style="double">
        <color indexed="53"/>
      </top>
      <bottom>
        <color indexed="63"/>
      </bottom>
    </border>
    <border>
      <left>
        <color indexed="63"/>
      </left>
      <right>
        <color indexed="63"/>
      </right>
      <top style="double">
        <color indexed="53"/>
      </top>
      <bottom>
        <color indexed="63"/>
      </bottom>
    </border>
    <border>
      <left style="double">
        <color indexed="53"/>
      </left>
      <right style="double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double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double">
        <color indexed="53"/>
      </bottom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</border>
    <border>
      <left style="double">
        <color indexed="53"/>
      </left>
      <right style="thin">
        <color indexed="53"/>
      </right>
      <top style="double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double">
        <color indexed="53"/>
      </top>
      <bottom style="thin">
        <color indexed="53"/>
      </bottom>
    </border>
    <border>
      <left style="thin">
        <color indexed="53"/>
      </left>
      <right style="double">
        <color indexed="53"/>
      </right>
      <top style="double">
        <color indexed="53"/>
      </top>
      <bottom style="thin">
        <color indexed="53"/>
      </bottom>
    </border>
    <border>
      <left style="double">
        <color indexed="53"/>
      </left>
      <right>
        <color indexed="63"/>
      </right>
      <top style="double">
        <color indexed="53"/>
      </top>
      <bottom style="double">
        <color indexed="53"/>
      </bottom>
    </border>
    <border>
      <left>
        <color indexed="63"/>
      </left>
      <right>
        <color indexed="63"/>
      </right>
      <top style="double">
        <color indexed="53"/>
      </top>
      <bottom style="double">
        <color indexed="53"/>
      </bottom>
    </border>
    <border>
      <left style="medium">
        <color theme="4" tint="-0.4999699890613556"/>
      </left>
      <right style="thin">
        <color theme="4" tint="-0.4999699890613556"/>
      </right>
      <top style="medium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medium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medium">
        <color theme="4" tint="-0.4999699890613556"/>
      </right>
      <top style="medium">
        <color theme="4" tint="-0.4999699890613556"/>
      </top>
      <bottom style="thin">
        <color theme="4" tint="-0.4999699890613556"/>
      </bottom>
    </border>
    <border>
      <left style="medium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medium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medium">
        <color theme="4" tint="-0.4999699890613556"/>
      </bottom>
    </border>
    <border>
      <left style="thin">
        <color theme="4" tint="-0.4999699890613556"/>
      </left>
      <right style="medium">
        <color theme="4" tint="-0.4999699890613556"/>
      </right>
      <top style="thin">
        <color theme="4" tint="-0.4999699890613556"/>
      </top>
      <bottom style="medium">
        <color theme="4" tint="-0.4999699890613556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9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7" fillId="0" borderId="8" applyNumberFormat="0" applyFill="0" applyAlignment="0" applyProtection="0"/>
    <xf numFmtId="0" fontId="76" fillId="0" borderId="9" applyNumberFormat="0" applyFill="0" applyAlignment="0" applyProtection="0"/>
  </cellStyleXfs>
  <cellXfs count="50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indent="4"/>
    </xf>
    <xf numFmtId="0" fontId="2" fillId="0" borderId="10" xfId="0" applyFont="1" applyBorder="1" applyAlignment="1">
      <alignment horizontal="right"/>
    </xf>
    <xf numFmtId="187" fontId="2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40" fontId="5" fillId="0" borderId="17" xfId="0" applyNumberFormat="1" applyFont="1" applyBorder="1" applyAlignment="1">
      <alignment/>
    </xf>
    <xf numFmtId="40" fontId="0" fillId="0" borderId="18" xfId="0" applyNumberFormat="1" applyFont="1" applyBorder="1" applyAlignment="1">
      <alignment/>
    </xf>
    <xf numFmtId="0" fontId="8" fillId="0" borderId="17" xfId="0" applyFont="1" applyBorder="1" applyAlignment="1">
      <alignment horizontal="center"/>
    </xf>
    <xf numFmtId="40" fontId="0" fillId="0" borderId="10" xfId="0" applyNumberFormat="1" applyFont="1" applyBorder="1" applyAlignment="1">
      <alignment/>
    </xf>
    <xf numFmtId="4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0" fontId="5" fillId="0" borderId="20" xfId="0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40" fontId="5" fillId="0" borderId="18" xfId="0" applyNumberFormat="1" applyFont="1" applyBorder="1" applyAlignment="1">
      <alignment/>
    </xf>
    <xf numFmtId="0" fontId="8" fillId="0" borderId="18" xfId="0" applyFont="1" applyBorder="1" applyAlignment="1">
      <alignment horizontal="center"/>
    </xf>
    <xf numFmtId="0" fontId="0" fillId="0" borderId="22" xfId="0" applyFont="1" applyBorder="1" applyAlignment="1">
      <alignment/>
    </xf>
    <xf numFmtId="40" fontId="5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0" fontId="5" fillId="0" borderId="10" xfId="0" applyNumberFormat="1" applyFont="1" applyBorder="1" applyAlignment="1">
      <alignment/>
    </xf>
    <xf numFmtId="40" fontId="5" fillId="0" borderId="23" xfId="0" applyNumberFormat="1" applyFont="1" applyBorder="1" applyAlignment="1">
      <alignment/>
    </xf>
    <xf numFmtId="0" fontId="8" fillId="0" borderId="23" xfId="0" applyFont="1" applyBorder="1" applyAlignment="1">
      <alignment horizontal="center"/>
    </xf>
    <xf numFmtId="40" fontId="7" fillId="0" borderId="10" xfId="0" applyNumberFormat="1" applyFont="1" applyBorder="1" applyAlignment="1">
      <alignment/>
    </xf>
    <xf numFmtId="40" fontId="5" fillId="0" borderId="24" xfId="0" applyNumberFormat="1" applyFont="1" applyBorder="1" applyAlignment="1">
      <alignment/>
    </xf>
    <xf numFmtId="40" fontId="7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186" fontId="5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10" fillId="0" borderId="10" xfId="0" applyFont="1" applyBorder="1" applyAlignment="1">
      <alignment horizontal="left" indent="1"/>
    </xf>
    <xf numFmtId="0" fontId="7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86" fontId="0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14" fontId="12" fillId="0" borderId="0" xfId="0" applyNumberFormat="1" applyFont="1" applyAlignment="1">
      <alignment/>
    </xf>
    <xf numFmtId="40" fontId="5" fillId="0" borderId="26" xfId="0" applyNumberFormat="1" applyFont="1" applyBorder="1" applyAlignment="1">
      <alignment/>
    </xf>
    <xf numFmtId="40" fontId="0" fillId="0" borderId="26" xfId="0" applyNumberFormat="1" applyFont="1" applyBorder="1" applyAlignment="1">
      <alignment/>
    </xf>
    <xf numFmtId="186" fontId="5" fillId="0" borderId="26" xfId="0" applyNumberFormat="1" applyFont="1" applyBorder="1" applyAlignment="1">
      <alignment/>
    </xf>
    <xf numFmtId="186" fontId="7" fillId="0" borderId="26" xfId="0" applyNumberFormat="1" applyFont="1" applyBorder="1" applyAlignment="1">
      <alignment/>
    </xf>
    <xf numFmtId="186" fontId="0" fillId="0" borderId="26" xfId="0" applyNumberFormat="1" applyFont="1" applyBorder="1" applyAlignment="1">
      <alignment/>
    </xf>
    <xf numFmtId="0" fontId="9" fillId="0" borderId="26" xfId="0" applyFont="1" applyBorder="1" applyAlignment="1">
      <alignment horizontal="left" indent="1"/>
    </xf>
    <xf numFmtId="186" fontId="7" fillId="0" borderId="30" xfId="0" applyNumberFormat="1" applyFont="1" applyBorder="1" applyAlignment="1">
      <alignment/>
    </xf>
    <xf numFmtId="0" fontId="0" fillId="0" borderId="26" xfId="0" applyFont="1" applyBorder="1" applyAlignment="1">
      <alignment/>
    </xf>
    <xf numFmtId="186" fontId="0" fillId="0" borderId="30" xfId="0" applyNumberFormat="1" applyFont="1" applyBorder="1" applyAlignment="1">
      <alignment/>
    </xf>
    <xf numFmtId="40" fontId="0" fillId="0" borderId="31" xfId="0" applyNumberFormat="1" applyFont="1" applyBorder="1" applyAlignment="1">
      <alignment/>
    </xf>
    <xf numFmtId="40" fontId="0" fillId="0" borderId="32" xfId="0" applyNumberFormat="1" applyFont="1" applyBorder="1" applyAlignment="1">
      <alignment/>
    </xf>
    <xf numFmtId="40" fontId="7" fillId="0" borderId="32" xfId="0" applyNumberFormat="1" applyFont="1" applyBorder="1" applyAlignment="1">
      <alignment/>
    </xf>
    <xf numFmtId="40" fontId="5" fillId="0" borderId="32" xfId="0" applyNumberFormat="1" applyFont="1" applyBorder="1" applyAlignment="1">
      <alignment/>
    </xf>
    <xf numFmtId="186" fontId="7" fillId="0" borderId="32" xfId="0" applyNumberFormat="1" applyFont="1" applyBorder="1" applyAlignment="1">
      <alignment/>
    </xf>
    <xf numFmtId="186" fontId="0" fillId="0" borderId="32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9" fillId="0" borderId="32" xfId="0" applyFont="1" applyBorder="1" applyAlignment="1">
      <alignment horizontal="left" indent="1"/>
    </xf>
    <xf numFmtId="186" fontId="7" fillId="0" borderId="33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49" fontId="9" fillId="0" borderId="32" xfId="0" applyNumberFormat="1" applyFont="1" applyBorder="1" applyAlignment="1">
      <alignment horizontal="left" indent="1"/>
    </xf>
    <xf numFmtId="40" fontId="7" fillId="0" borderId="26" xfId="0" applyNumberFormat="1" applyFont="1" applyBorder="1" applyAlignment="1">
      <alignment/>
    </xf>
    <xf numFmtId="40" fontId="0" fillId="0" borderId="34" xfId="0" applyNumberFormat="1" applyFont="1" applyBorder="1" applyAlignment="1">
      <alignment/>
    </xf>
    <xf numFmtId="40" fontId="0" fillId="0" borderId="35" xfId="0" applyNumberFormat="1" applyFont="1" applyBorder="1" applyAlignment="1">
      <alignment/>
    </xf>
    <xf numFmtId="40" fontId="0" fillId="0" borderId="36" xfId="0" applyNumberFormat="1" applyFont="1" applyBorder="1" applyAlignment="1">
      <alignment/>
    </xf>
    <xf numFmtId="40" fontId="0" fillId="0" borderId="37" xfId="0" applyNumberFormat="1" applyFont="1" applyBorder="1" applyAlignment="1">
      <alignment/>
    </xf>
    <xf numFmtId="40" fontId="0" fillId="0" borderId="14" xfId="0" applyNumberFormat="1" applyFont="1" applyBorder="1" applyAlignment="1">
      <alignment/>
    </xf>
    <xf numFmtId="40" fontId="0" fillId="0" borderId="38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2" xfId="0" applyFont="1" applyBorder="1" applyAlignment="1">
      <alignment/>
    </xf>
    <xf numFmtId="186" fontId="0" fillId="0" borderId="33" xfId="0" applyNumberFormat="1" applyFont="1" applyBorder="1" applyAlignment="1">
      <alignment/>
    </xf>
    <xf numFmtId="14" fontId="7" fillId="0" borderId="32" xfId="0" applyNumberFormat="1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14" fontId="2" fillId="0" borderId="32" xfId="0" applyNumberFormat="1" applyFont="1" applyBorder="1" applyAlignment="1">
      <alignment/>
    </xf>
    <xf numFmtId="0" fontId="15" fillId="0" borderId="10" xfId="0" applyFont="1" applyBorder="1" applyAlignment="1">
      <alignment horizontal="center"/>
    </xf>
    <xf numFmtId="186" fontId="16" fillId="0" borderId="32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40" fontId="0" fillId="0" borderId="42" xfId="0" applyNumberFormat="1" applyFont="1" applyBorder="1" applyAlignment="1">
      <alignment/>
    </xf>
    <xf numFmtId="40" fontId="0" fillId="0" borderId="43" xfId="0" applyNumberFormat="1" applyFont="1" applyBorder="1" applyAlignment="1">
      <alignment/>
    </xf>
    <xf numFmtId="40" fontId="5" fillId="0" borderId="44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0" fontId="0" fillId="0" borderId="46" xfId="0" applyNumberFormat="1" applyFont="1" applyBorder="1" applyAlignment="1">
      <alignment horizontal="right"/>
    </xf>
    <xf numFmtId="40" fontId="0" fillId="0" borderId="47" xfId="0" applyNumberFormat="1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 horizontal="center"/>
    </xf>
    <xf numFmtId="0" fontId="7" fillId="0" borderId="49" xfId="0" applyFont="1" applyBorder="1" applyAlignment="1">
      <alignment/>
    </xf>
    <xf numFmtId="40" fontId="5" fillId="0" borderId="49" xfId="0" applyNumberFormat="1" applyFont="1" applyBorder="1" applyAlignment="1">
      <alignment horizontal="right"/>
    </xf>
    <xf numFmtId="40" fontId="7" fillId="0" borderId="49" xfId="0" applyNumberFormat="1" applyFont="1" applyBorder="1" applyAlignment="1">
      <alignment/>
    </xf>
    <xf numFmtId="40" fontId="5" fillId="0" borderId="50" xfId="0" applyNumberFormat="1" applyFont="1" applyBorder="1" applyAlignment="1">
      <alignment horizontal="right"/>
    </xf>
    <xf numFmtId="40" fontId="7" fillId="0" borderId="0" xfId="0" applyNumberFormat="1" applyFont="1" applyAlignment="1">
      <alignment/>
    </xf>
    <xf numFmtId="0" fontId="7" fillId="0" borderId="51" xfId="0" applyFont="1" applyBorder="1" applyAlignment="1">
      <alignment/>
    </xf>
    <xf numFmtId="0" fontId="7" fillId="0" borderId="52" xfId="0" applyFont="1" applyBorder="1" applyAlignment="1">
      <alignment horizontal="center"/>
    </xf>
    <xf numFmtId="0" fontId="7" fillId="0" borderId="52" xfId="0" applyFont="1" applyBorder="1" applyAlignment="1">
      <alignment/>
    </xf>
    <xf numFmtId="40" fontId="5" fillId="0" borderId="52" xfId="0" applyNumberFormat="1" applyFont="1" applyBorder="1" applyAlignment="1">
      <alignment horizontal="right"/>
    </xf>
    <xf numFmtId="40" fontId="7" fillId="0" borderId="52" xfId="0" applyNumberFormat="1" applyFont="1" applyBorder="1" applyAlignment="1">
      <alignment/>
    </xf>
    <xf numFmtId="40" fontId="7" fillId="0" borderId="53" xfId="0" applyNumberFormat="1" applyFont="1" applyBorder="1" applyAlignment="1">
      <alignment/>
    </xf>
    <xf numFmtId="0" fontId="7" fillId="0" borderId="27" xfId="0" applyFont="1" applyBorder="1" applyAlignment="1">
      <alignment/>
    </xf>
    <xf numFmtId="40" fontId="7" fillId="0" borderId="54" xfId="0" applyNumberFormat="1" applyFont="1" applyBorder="1" applyAlignment="1">
      <alignment/>
    </xf>
    <xf numFmtId="0" fontId="0" fillId="0" borderId="28" xfId="0" applyFont="1" applyBorder="1" applyAlignment="1">
      <alignment/>
    </xf>
    <xf numFmtId="40" fontId="0" fillId="0" borderId="29" xfId="0" applyNumberFormat="1" applyFont="1" applyBorder="1" applyAlignment="1">
      <alignment/>
    </xf>
    <xf numFmtId="40" fontId="0" fillId="0" borderId="55" xfId="0" applyNumberFormat="1" applyFont="1" applyBorder="1" applyAlignment="1">
      <alignment/>
    </xf>
    <xf numFmtId="40" fontId="0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42" xfId="0" applyFont="1" applyBorder="1" applyAlignment="1">
      <alignment horizontal="left" indent="2"/>
    </xf>
    <xf numFmtId="0" fontId="0" fillId="0" borderId="10" xfId="0" applyFont="1" applyBorder="1" applyAlignment="1">
      <alignment horizontal="left" indent="2"/>
    </xf>
    <xf numFmtId="0" fontId="0" fillId="0" borderId="46" xfId="0" applyFont="1" applyBorder="1" applyAlignment="1">
      <alignment horizontal="left" indent="2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0" fontId="7" fillId="0" borderId="0" xfId="0" applyNumberFormat="1" applyFont="1" applyAlignment="1">
      <alignment horizontal="center"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0" fontId="0" fillId="0" borderId="10" xfId="0" applyNumberFormat="1" applyFont="1" applyBorder="1" applyAlignment="1">
      <alignment/>
    </xf>
    <xf numFmtId="40" fontId="0" fillId="0" borderId="46" xfId="0" applyNumberFormat="1" applyFont="1" applyBorder="1" applyAlignment="1">
      <alignment/>
    </xf>
    <xf numFmtId="0" fontId="5" fillId="0" borderId="26" xfId="0" applyFont="1" applyBorder="1" applyAlignment="1">
      <alignment horizontal="center"/>
    </xf>
    <xf numFmtId="40" fontId="7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left" indent="4"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40" fontId="9" fillId="0" borderId="29" xfId="0" applyNumberFormat="1" applyFont="1" applyBorder="1" applyAlignment="1">
      <alignment/>
    </xf>
    <xf numFmtId="0" fontId="9" fillId="0" borderId="0" xfId="0" applyFont="1" applyBorder="1" applyAlignment="1">
      <alignment/>
    </xf>
    <xf numFmtId="40" fontId="9" fillId="0" borderId="0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0" fontId="10" fillId="0" borderId="0" xfId="0" applyNumberFormat="1" applyFont="1" applyBorder="1" applyAlignment="1">
      <alignment/>
    </xf>
    <xf numFmtId="4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40" fontId="0" fillId="0" borderId="0" xfId="0" applyNumberFormat="1" applyFont="1" applyBorder="1" applyAlignment="1">
      <alignment/>
    </xf>
    <xf numFmtId="0" fontId="7" fillId="0" borderId="56" xfId="0" applyFont="1" applyBorder="1" applyAlignment="1">
      <alignment horizontal="center"/>
    </xf>
    <xf numFmtId="40" fontId="0" fillId="0" borderId="44" xfId="0" applyNumberFormat="1" applyFont="1" applyBorder="1" applyAlignment="1">
      <alignment/>
    </xf>
    <xf numFmtId="0" fontId="5" fillId="0" borderId="57" xfId="0" applyFont="1" applyBorder="1" applyAlignment="1">
      <alignment horizontal="center"/>
    </xf>
    <xf numFmtId="40" fontId="0" fillId="0" borderId="26" xfId="0" applyNumberFormat="1" applyFont="1" applyBorder="1" applyAlignment="1">
      <alignment/>
    </xf>
    <xf numFmtId="40" fontId="9" fillId="0" borderId="30" xfId="0" applyNumberFormat="1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40" fontId="0" fillId="0" borderId="37" xfId="0" applyNumberFormat="1" applyFont="1" applyBorder="1" applyAlignment="1">
      <alignment/>
    </xf>
    <xf numFmtId="40" fontId="0" fillId="0" borderId="39" xfId="0" applyNumberFormat="1" applyFont="1" applyBorder="1" applyAlignment="1">
      <alignment/>
    </xf>
    <xf numFmtId="40" fontId="9" fillId="0" borderId="47" xfId="0" applyNumberFormat="1" applyFont="1" applyBorder="1" applyAlignment="1">
      <alignment horizontal="center"/>
    </xf>
    <xf numFmtId="40" fontId="0" fillId="0" borderId="32" xfId="0" applyNumberFormat="1" applyFont="1" applyBorder="1" applyAlignment="1">
      <alignment/>
    </xf>
    <xf numFmtId="40" fontId="9" fillId="0" borderId="33" xfId="0" applyNumberFormat="1" applyFont="1" applyBorder="1" applyAlignment="1">
      <alignment/>
    </xf>
    <xf numFmtId="40" fontId="0" fillId="0" borderId="61" xfId="0" applyNumberFormat="1" applyFont="1" applyBorder="1" applyAlignment="1">
      <alignment/>
    </xf>
    <xf numFmtId="40" fontId="7" fillId="0" borderId="62" xfId="0" applyNumberFormat="1" applyFont="1" applyBorder="1" applyAlignment="1">
      <alignment/>
    </xf>
    <xf numFmtId="40" fontId="0" fillId="0" borderId="33" xfId="0" applyNumberFormat="1" applyFont="1" applyBorder="1" applyAlignment="1">
      <alignment/>
    </xf>
    <xf numFmtId="4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63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/>
    </xf>
    <xf numFmtId="40" fontId="18" fillId="0" borderId="0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40" fontId="0" fillId="0" borderId="0" xfId="0" applyNumberFormat="1" applyFont="1" applyAlignment="1">
      <alignment/>
    </xf>
    <xf numFmtId="0" fontId="0" fillId="0" borderId="0" xfId="0" applyFont="1" applyAlignment="1">
      <alignment/>
    </xf>
    <xf numFmtId="40" fontId="0" fillId="0" borderId="26" xfId="0" applyNumberFormat="1" applyFont="1" applyBorder="1" applyAlignment="1">
      <alignment/>
    </xf>
    <xf numFmtId="40" fontId="0" fillId="0" borderId="37" xfId="0" applyNumberFormat="1" applyFont="1" applyBorder="1" applyAlignment="1">
      <alignment/>
    </xf>
    <xf numFmtId="40" fontId="0" fillId="0" borderId="32" xfId="0" applyNumberFormat="1" applyFont="1" applyBorder="1" applyAlignment="1">
      <alignment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40" fontId="0" fillId="0" borderId="42" xfId="0" applyNumberFormat="1" applyFont="1" applyBorder="1" applyAlignment="1">
      <alignment/>
    </xf>
    <xf numFmtId="40" fontId="0" fillId="0" borderId="69" xfId="0" applyNumberFormat="1" applyFont="1" applyBorder="1" applyAlignment="1">
      <alignment/>
    </xf>
    <xf numFmtId="40" fontId="0" fillId="0" borderId="70" xfId="0" applyNumberFormat="1" applyFont="1" applyBorder="1" applyAlignment="1">
      <alignment/>
    </xf>
    <xf numFmtId="40" fontId="0" fillId="0" borderId="71" xfId="0" applyNumberFormat="1" applyFont="1" applyBorder="1" applyAlignment="1">
      <alignment/>
    </xf>
    <xf numFmtId="0" fontId="7" fillId="0" borderId="13" xfId="0" applyFont="1" applyBorder="1" applyAlignment="1">
      <alignment/>
    </xf>
    <xf numFmtId="40" fontId="7" fillId="0" borderId="38" xfId="0" applyNumberFormat="1" applyFont="1" applyBorder="1" applyAlignment="1">
      <alignment/>
    </xf>
    <xf numFmtId="40" fontId="7" fillId="0" borderId="14" xfId="0" applyNumberFormat="1" applyFont="1" applyBorder="1" applyAlignment="1">
      <alignment/>
    </xf>
    <xf numFmtId="0" fontId="0" fillId="0" borderId="72" xfId="0" applyFont="1" applyBorder="1" applyAlignment="1">
      <alignment/>
    </xf>
    <xf numFmtId="40" fontId="0" fillId="0" borderId="73" xfId="0" applyNumberFormat="1" applyFont="1" applyBorder="1" applyAlignment="1">
      <alignment/>
    </xf>
    <xf numFmtId="40" fontId="0" fillId="0" borderId="15" xfId="0" applyNumberFormat="1" applyFont="1" applyBorder="1" applyAlignment="1">
      <alignment/>
    </xf>
    <xf numFmtId="40" fontId="7" fillId="0" borderId="74" xfId="0" applyNumberFormat="1" applyFont="1" applyBorder="1" applyAlignment="1">
      <alignment/>
    </xf>
    <xf numFmtId="40" fontId="7" fillId="0" borderId="75" xfId="0" applyNumberFormat="1" applyFont="1" applyBorder="1" applyAlignment="1">
      <alignment/>
    </xf>
    <xf numFmtId="40" fontId="0" fillId="0" borderId="76" xfId="0" applyNumberFormat="1" applyFont="1" applyBorder="1" applyAlignment="1">
      <alignment/>
    </xf>
    <xf numFmtId="40" fontId="0" fillId="0" borderId="77" xfId="0" applyNumberFormat="1" applyFont="1" applyBorder="1" applyAlignment="1">
      <alignment/>
    </xf>
    <xf numFmtId="38" fontId="0" fillId="0" borderId="10" xfId="0" applyNumberFormat="1" applyFont="1" applyBorder="1" applyAlignment="1">
      <alignment/>
    </xf>
    <xf numFmtId="0" fontId="6" fillId="0" borderId="70" xfId="0" applyFont="1" applyBorder="1" applyAlignment="1">
      <alignment horizontal="center"/>
    </xf>
    <xf numFmtId="38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40" fontId="0" fillId="0" borderId="78" xfId="0" applyNumberFormat="1" applyFont="1" applyBorder="1" applyAlignment="1">
      <alignment/>
    </xf>
    <xf numFmtId="38" fontId="0" fillId="0" borderId="46" xfId="0" applyNumberFormat="1" applyFont="1" applyBorder="1" applyAlignment="1">
      <alignment/>
    </xf>
    <xf numFmtId="40" fontId="7" fillId="0" borderId="46" xfId="0" applyNumberFormat="1" applyFont="1" applyBorder="1" applyAlignment="1">
      <alignment/>
    </xf>
    <xf numFmtId="38" fontId="7" fillId="0" borderId="79" xfId="0" applyNumberFormat="1" applyFont="1" applyBorder="1" applyAlignment="1">
      <alignment/>
    </xf>
    <xf numFmtId="40" fontId="7" fillId="0" borderId="79" xfId="0" applyNumberFormat="1" applyFont="1" applyBorder="1" applyAlignment="1">
      <alignment/>
    </xf>
    <xf numFmtId="38" fontId="0" fillId="0" borderId="76" xfId="0" applyNumberFormat="1" applyFont="1" applyBorder="1" applyAlignment="1">
      <alignment/>
    </xf>
    <xf numFmtId="40" fontId="7" fillId="0" borderId="76" xfId="0" applyNumberFormat="1" applyFont="1" applyBorder="1" applyAlignment="1">
      <alignment/>
    </xf>
    <xf numFmtId="0" fontId="5" fillId="0" borderId="79" xfId="0" applyFont="1" applyBorder="1" applyAlignment="1">
      <alignment horizontal="center"/>
    </xf>
    <xf numFmtId="40" fontId="7" fillId="0" borderId="78" xfId="0" applyNumberFormat="1" applyFont="1" applyBorder="1" applyAlignment="1">
      <alignment/>
    </xf>
    <xf numFmtId="0" fontId="6" fillId="0" borderId="76" xfId="0" applyFont="1" applyBorder="1" applyAlignment="1">
      <alignment horizontal="center"/>
    </xf>
    <xf numFmtId="38" fontId="7" fillId="0" borderId="80" xfId="0" applyNumberFormat="1" applyFont="1" applyBorder="1" applyAlignment="1">
      <alignment/>
    </xf>
    <xf numFmtId="40" fontId="7" fillId="0" borderId="80" xfId="0" applyNumberFormat="1" applyFont="1" applyBorder="1" applyAlignment="1">
      <alignment/>
    </xf>
    <xf numFmtId="0" fontId="5" fillId="0" borderId="80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40" fontId="0" fillId="0" borderId="78" xfId="0" applyNumberFormat="1" applyFont="1" applyBorder="1" applyAlignment="1">
      <alignment/>
    </xf>
    <xf numFmtId="0" fontId="5" fillId="0" borderId="78" xfId="0" applyFont="1" applyBorder="1" applyAlignment="1">
      <alignment horizontal="center"/>
    </xf>
    <xf numFmtId="40" fontId="5" fillId="0" borderId="10" xfId="0" applyNumberFormat="1" applyFont="1" applyBorder="1" applyAlignment="1">
      <alignment horizontal="center"/>
    </xf>
    <xf numFmtId="40" fontId="9" fillId="0" borderId="46" xfId="0" applyNumberFormat="1" applyFont="1" applyBorder="1" applyAlignment="1">
      <alignment horizontal="center"/>
    </xf>
    <xf numFmtId="14" fontId="0" fillId="0" borderId="78" xfId="0" applyNumberFormat="1" applyFont="1" applyBorder="1" applyAlignment="1">
      <alignment/>
    </xf>
    <xf numFmtId="14" fontId="0" fillId="0" borderId="78" xfId="0" applyNumberFormat="1" applyFont="1" applyBorder="1" applyAlignment="1">
      <alignment/>
    </xf>
    <xf numFmtId="40" fontId="0" fillId="0" borderId="70" xfId="0" applyNumberFormat="1" applyFont="1" applyBorder="1" applyAlignment="1">
      <alignment/>
    </xf>
    <xf numFmtId="40" fontId="0" fillId="0" borderId="10" xfId="0" applyNumberFormat="1" applyFont="1" applyBorder="1" applyAlignment="1">
      <alignment/>
    </xf>
    <xf numFmtId="40" fontId="0" fillId="0" borderId="70" xfId="0" applyNumberFormat="1" applyFont="1" applyBorder="1" applyAlignment="1">
      <alignment/>
    </xf>
    <xf numFmtId="40" fontId="0" fillId="0" borderId="81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40" fontId="0" fillId="0" borderId="82" xfId="0" applyNumberFormat="1" applyFont="1" applyBorder="1" applyAlignment="1">
      <alignment/>
    </xf>
    <xf numFmtId="40" fontId="5" fillId="0" borderId="37" xfId="0" applyNumberFormat="1" applyFont="1" applyBorder="1" applyAlignment="1">
      <alignment/>
    </xf>
    <xf numFmtId="0" fontId="5" fillId="0" borderId="37" xfId="0" applyFont="1" applyBorder="1" applyAlignment="1">
      <alignment horizontal="left"/>
    </xf>
    <xf numFmtId="40" fontId="7" fillId="0" borderId="37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40" fontId="21" fillId="0" borderId="0" xfId="0" applyNumberFormat="1" applyFont="1" applyBorder="1" applyAlignment="1">
      <alignment horizontal="right"/>
    </xf>
    <xf numFmtId="40" fontId="19" fillId="0" borderId="0" xfId="0" applyNumberFormat="1" applyFont="1" applyBorder="1" applyAlignment="1">
      <alignment/>
    </xf>
    <xf numFmtId="0" fontId="19" fillId="0" borderId="73" xfId="0" applyFont="1" applyBorder="1" applyAlignment="1">
      <alignment/>
    </xf>
    <xf numFmtId="40" fontId="19" fillId="0" borderId="73" xfId="0" applyNumberFormat="1" applyFont="1" applyBorder="1" applyAlignment="1">
      <alignment/>
    </xf>
    <xf numFmtId="14" fontId="19" fillId="0" borderId="73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40" fontId="19" fillId="0" borderId="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 indent="4"/>
    </xf>
    <xf numFmtId="0" fontId="19" fillId="0" borderId="29" xfId="0" applyFont="1" applyBorder="1" applyAlignment="1">
      <alignment/>
    </xf>
    <xf numFmtId="14" fontId="19" fillId="0" borderId="29" xfId="0" applyNumberFormat="1" applyFont="1" applyBorder="1" applyAlignment="1">
      <alignment/>
    </xf>
    <xf numFmtId="14" fontId="19" fillId="0" borderId="10" xfId="0" applyNumberFormat="1" applyFont="1" applyBorder="1" applyAlignment="1">
      <alignment/>
    </xf>
    <xf numFmtId="40" fontId="19" fillId="0" borderId="32" xfId="0" applyNumberFormat="1" applyFont="1" applyBorder="1" applyAlignment="1">
      <alignment/>
    </xf>
    <xf numFmtId="40" fontId="19" fillId="0" borderId="26" xfId="0" applyNumberFormat="1" applyFont="1" applyBorder="1" applyAlignment="1">
      <alignment/>
    </xf>
    <xf numFmtId="186" fontId="0" fillId="0" borderId="43" xfId="0" applyNumberFormat="1" applyFont="1" applyBorder="1" applyAlignment="1">
      <alignment/>
    </xf>
    <xf numFmtId="186" fontId="5" fillId="0" borderId="83" xfId="0" applyNumberFormat="1" applyFont="1" applyBorder="1" applyAlignment="1">
      <alignment/>
    </xf>
    <xf numFmtId="186" fontId="0" fillId="0" borderId="84" xfId="0" applyNumberFormat="1" applyFont="1" applyBorder="1" applyAlignment="1">
      <alignment/>
    </xf>
    <xf numFmtId="186" fontId="0" fillId="0" borderId="83" xfId="0" applyNumberFormat="1" applyFont="1" applyBorder="1" applyAlignment="1">
      <alignment/>
    </xf>
    <xf numFmtId="186" fontId="5" fillId="0" borderId="85" xfId="0" applyNumberFormat="1" applyFont="1" applyBorder="1" applyAlignment="1">
      <alignment/>
    </xf>
    <xf numFmtId="186" fontId="0" fillId="0" borderId="86" xfId="0" applyNumberFormat="1" applyFont="1" applyBorder="1" applyAlignment="1">
      <alignment/>
    </xf>
    <xf numFmtId="186" fontId="0" fillId="0" borderId="85" xfId="0" applyNumberFormat="1" applyFont="1" applyBorder="1" applyAlignment="1">
      <alignment/>
    </xf>
    <xf numFmtId="186" fontId="0" fillId="0" borderId="31" xfId="0" applyNumberFormat="1" applyFont="1" applyBorder="1" applyAlignment="1">
      <alignment/>
    </xf>
    <xf numFmtId="186" fontId="5" fillId="0" borderId="87" xfId="0" applyNumberFormat="1" applyFont="1" applyBorder="1" applyAlignment="1">
      <alignment/>
    </xf>
    <xf numFmtId="186" fontId="0" fillId="0" borderId="87" xfId="0" applyNumberFormat="1" applyFont="1" applyBorder="1" applyAlignment="1">
      <alignment/>
    </xf>
    <xf numFmtId="186" fontId="0" fillId="0" borderId="88" xfId="0" applyNumberFormat="1" applyFont="1" applyBorder="1" applyAlignment="1">
      <alignment/>
    </xf>
    <xf numFmtId="186" fontId="5" fillId="0" borderId="89" xfId="0" applyNumberFormat="1" applyFont="1" applyBorder="1" applyAlignment="1">
      <alignment/>
    </xf>
    <xf numFmtId="186" fontId="0" fillId="0" borderId="89" xfId="0" applyNumberFormat="1" applyFont="1" applyBorder="1" applyAlignment="1">
      <alignment/>
    </xf>
    <xf numFmtId="186" fontId="7" fillId="0" borderId="90" xfId="0" applyNumberFormat="1" applyFont="1" applyBorder="1" applyAlignment="1">
      <alignment/>
    </xf>
    <xf numFmtId="186" fontId="5" fillId="0" borderId="91" xfId="0" applyNumberFormat="1" applyFont="1" applyBorder="1" applyAlignment="1">
      <alignment/>
    </xf>
    <xf numFmtId="186" fontId="7" fillId="0" borderId="91" xfId="0" applyNumberFormat="1" applyFont="1" applyBorder="1" applyAlignment="1">
      <alignment/>
    </xf>
    <xf numFmtId="186" fontId="0" fillId="0" borderId="47" xfId="0" applyNumberFormat="1" applyFont="1" applyBorder="1" applyAlignment="1">
      <alignment/>
    </xf>
    <xf numFmtId="186" fontId="7" fillId="0" borderId="62" xfId="0" applyNumberFormat="1" applyFont="1" applyBorder="1" applyAlignment="1">
      <alignment/>
    </xf>
    <xf numFmtId="186" fontId="5" fillId="0" borderId="26" xfId="0" applyNumberFormat="1" applyFont="1" applyBorder="1" applyAlignment="1">
      <alignment horizontal="center"/>
    </xf>
    <xf numFmtId="186" fontId="6" fillId="0" borderId="26" xfId="0" applyNumberFormat="1" applyFont="1" applyBorder="1" applyAlignment="1">
      <alignment horizontal="center"/>
    </xf>
    <xf numFmtId="186" fontId="6" fillId="0" borderId="58" xfId="0" applyNumberFormat="1" applyFont="1" applyBorder="1" applyAlignment="1">
      <alignment horizontal="center"/>
    </xf>
    <xf numFmtId="186" fontId="5" fillId="0" borderId="58" xfId="0" applyNumberFormat="1" applyFont="1" applyBorder="1" applyAlignment="1">
      <alignment horizontal="center"/>
    </xf>
    <xf numFmtId="186" fontId="0" fillId="0" borderId="61" xfId="0" applyNumberFormat="1" applyFont="1" applyBorder="1" applyAlignment="1">
      <alignment/>
    </xf>
    <xf numFmtId="186" fontId="6" fillId="0" borderId="59" xfId="0" applyNumberFormat="1" applyFont="1" applyBorder="1" applyAlignment="1">
      <alignment horizontal="center"/>
    </xf>
    <xf numFmtId="186" fontId="7" fillId="0" borderId="62" xfId="0" applyNumberFormat="1" applyFont="1" applyBorder="1" applyAlignment="1">
      <alignment horizontal="right"/>
    </xf>
    <xf numFmtId="186" fontId="5" fillId="0" borderId="60" xfId="0" applyNumberFormat="1" applyFont="1" applyBorder="1" applyAlignment="1">
      <alignment horizontal="center"/>
    </xf>
    <xf numFmtId="40" fontId="7" fillId="0" borderId="82" xfId="0" applyNumberFormat="1" applyFont="1" applyBorder="1" applyAlignment="1">
      <alignment/>
    </xf>
    <xf numFmtId="0" fontId="5" fillId="0" borderId="37" xfId="0" applyFont="1" applyBorder="1" applyAlignment="1">
      <alignment horizontal="center"/>
    </xf>
    <xf numFmtId="40" fontId="7" fillId="0" borderId="39" xfId="0" applyNumberFormat="1" applyFont="1" applyBorder="1" applyAlignment="1">
      <alignment/>
    </xf>
    <xf numFmtId="0" fontId="22" fillId="0" borderId="10" xfId="0" applyFont="1" applyBorder="1" applyAlignment="1">
      <alignment horizontal="left" indent="4"/>
    </xf>
    <xf numFmtId="14" fontId="22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188" fontId="19" fillId="0" borderId="10" xfId="0" applyNumberFormat="1" applyFont="1" applyBorder="1" applyAlignment="1">
      <alignment horizontal="center"/>
    </xf>
    <xf numFmtId="0" fontId="5" fillId="0" borderId="27" xfId="0" applyFont="1" applyBorder="1" applyAlignment="1">
      <alignment horizontal="right"/>
    </xf>
    <xf numFmtId="0" fontId="6" fillId="0" borderId="92" xfId="0" applyFont="1" applyBorder="1" applyAlignment="1">
      <alignment horizontal="center"/>
    </xf>
    <xf numFmtId="40" fontId="9" fillId="0" borderId="39" xfId="0" applyNumberFormat="1" applyFont="1" applyBorder="1" applyAlignment="1">
      <alignment/>
    </xf>
    <xf numFmtId="0" fontId="7" fillId="0" borderId="72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76" fillId="0" borderId="93" xfId="0" applyFont="1" applyBorder="1" applyAlignment="1">
      <alignment horizontal="center"/>
    </xf>
    <xf numFmtId="0" fontId="0" fillId="0" borderId="93" xfId="0" applyBorder="1" applyAlignment="1">
      <alignment/>
    </xf>
    <xf numFmtId="0" fontId="0" fillId="0" borderId="93" xfId="0" applyBorder="1" applyAlignment="1">
      <alignment horizontal="center"/>
    </xf>
    <xf numFmtId="189" fontId="0" fillId="0" borderId="93" xfId="51" applyFont="1" applyBorder="1" applyAlignment="1">
      <alignment/>
    </xf>
    <xf numFmtId="14" fontId="0" fillId="0" borderId="93" xfId="0" applyNumberFormat="1" applyBorder="1" applyAlignment="1">
      <alignment/>
    </xf>
    <xf numFmtId="0" fontId="76" fillId="0" borderId="93" xfId="0" applyFont="1" applyBorder="1" applyAlignment="1">
      <alignment/>
    </xf>
    <xf numFmtId="0" fontId="77" fillId="0" borderId="93" xfId="0" applyFont="1" applyBorder="1" applyAlignment="1">
      <alignment/>
    </xf>
    <xf numFmtId="0" fontId="0" fillId="0" borderId="94" xfId="0" applyBorder="1" applyAlignment="1">
      <alignment/>
    </xf>
    <xf numFmtId="0" fontId="77" fillId="0" borderId="0" xfId="0" applyFont="1" applyAlignment="1">
      <alignment/>
    </xf>
    <xf numFmtId="14" fontId="0" fillId="0" borderId="95" xfId="0" applyNumberFormat="1" applyBorder="1" applyAlignment="1">
      <alignment/>
    </xf>
    <xf numFmtId="0" fontId="0" fillId="0" borderId="95" xfId="0" applyBorder="1" applyAlignment="1">
      <alignment/>
    </xf>
    <xf numFmtId="0" fontId="76" fillId="0" borderId="95" xfId="0" applyFont="1" applyBorder="1" applyAlignment="1">
      <alignment vertical="center" wrapText="1"/>
    </xf>
    <xf numFmtId="0" fontId="76" fillId="0" borderId="93" xfId="0" applyFont="1" applyBorder="1" applyAlignment="1">
      <alignment vertical="center" wrapText="1"/>
    </xf>
    <xf numFmtId="189" fontId="76" fillId="0" borderId="93" xfId="0" applyNumberFormat="1" applyFont="1" applyBorder="1" applyAlignment="1">
      <alignment/>
    </xf>
    <xf numFmtId="14" fontId="0" fillId="0" borderId="0" xfId="0" applyNumberFormat="1" applyAlignment="1">
      <alignment/>
    </xf>
    <xf numFmtId="0" fontId="76" fillId="0" borderId="93" xfId="0" applyFont="1" applyFill="1" applyBorder="1" applyAlignment="1">
      <alignment/>
    </xf>
    <xf numFmtId="0" fontId="76" fillId="0" borderId="93" xfId="0" applyFont="1" applyFill="1" applyBorder="1" applyAlignment="1">
      <alignment horizontal="left"/>
    </xf>
    <xf numFmtId="0" fontId="76" fillId="0" borderId="96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76" fillId="0" borderId="97" xfId="0" applyFont="1" applyFill="1" applyBorder="1" applyAlignment="1">
      <alignment/>
    </xf>
    <xf numFmtId="0" fontId="76" fillId="0" borderId="98" xfId="0" applyFont="1" applyFill="1" applyBorder="1" applyAlignment="1">
      <alignment/>
    </xf>
    <xf numFmtId="0" fontId="23" fillId="0" borderId="93" xfId="0" applyFont="1" applyFill="1" applyBorder="1" applyAlignment="1">
      <alignment horizontal="center"/>
    </xf>
    <xf numFmtId="14" fontId="45" fillId="0" borderId="99" xfId="0" applyNumberFormat="1" applyFont="1" applyFill="1" applyBorder="1" applyAlignment="1">
      <alignment/>
    </xf>
    <xf numFmtId="0" fontId="45" fillId="0" borderId="100" xfId="0" applyFont="1" applyFill="1" applyBorder="1" applyAlignment="1">
      <alignment/>
    </xf>
    <xf numFmtId="4" fontId="45" fillId="0" borderId="100" xfId="0" applyNumberFormat="1" applyFont="1" applyFill="1" applyBorder="1" applyAlignment="1">
      <alignment/>
    </xf>
    <xf numFmtId="4" fontId="45" fillId="0" borderId="101" xfId="0" applyNumberFormat="1" applyFont="1" applyFill="1" applyBorder="1" applyAlignment="1">
      <alignment/>
    </xf>
    <xf numFmtId="0" fontId="45" fillId="0" borderId="99" xfId="0" applyFont="1" applyFill="1" applyBorder="1" applyAlignment="1">
      <alignment/>
    </xf>
    <xf numFmtId="0" fontId="23" fillId="0" borderId="93" xfId="0" applyFont="1" applyFill="1" applyBorder="1" applyAlignment="1">
      <alignment/>
    </xf>
    <xf numFmtId="0" fontId="23" fillId="0" borderId="93" xfId="0" applyFont="1" applyFill="1" applyBorder="1" applyAlignment="1">
      <alignment horizontal="right"/>
    </xf>
    <xf numFmtId="4" fontId="23" fillId="0" borderId="93" xfId="0" applyNumberFormat="1" applyFont="1" applyFill="1" applyBorder="1" applyAlignment="1">
      <alignment/>
    </xf>
    <xf numFmtId="4" fontId="23" fillId="0" borderId="102" xfId="0" applyNumberFormat="1" applyFont="1" applyFill="1" applyBorder="1" applyAlignment="1">
      <alignment horizontal="center"/>
    </xf>
    <xf numFmtId="4" fontId="23" fillId="0" borderId="103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 horizontal="center"/>
    </xf>
    <xf numFmtId="0" fontId="45" fillId="0" borderId="0" xfId="0" applyFont="1" applyFill="1" applyAlignment="1">
      <alignment/>
    </xf>
    <xf numFmtId="4" fontId="45" fillId="0" borderId="0" xfId="0" applyNumberFormat="1" applyFont="1" applyFill="1" applyAlignment="1">
      <alignment/>
    </xf>
    <xf numFmtId="4" fontId="23" fillId="0" borderId="96" xfId="0" applyNumberFormat="1" applyFont="1" applyFill="1" applyBorder="1" applyAlignment="1">
      <alignment/>
    </xf>
    <xf numFmtId="0" fontId="23" fillId="0" borderId="97" xfId="0" applyFont="1" applyFill="1" applyBorder="1" applyAlignment="1">
      <alignment horizontal="center"/>
    </xf>
    <xf numFmtId="0" fontId="23" fillId="0" borderId="98" xfId="0" applyFont="1" applyFill="1" applyBorder="1" applyAlignment="1">
      <alignment horizontal="center"/>
    </xf>
    <xf numFmtId="4" fontId="23" fillId="0" borderId="93" xfId="0" applyNumberFormat="1" applyFont="1" applyFill="1" applyBorder="1" applyAlignment="1">
      <alignment horizontal="center"/>
    </xf>
    <xf numFmtId="0" fontId="23" fillId="0" borderId="93" xfId="0" applyFont="1" applyFill="1" applyBorder="1" applyAlignment="1">
      <alignment horizontal="left"/>
    </xf>
    <xf numFmtId="0" fontId="45" fillId="0" borderId="104" xfId="0" applyFont="1" applyFill="1" applyBorder="1" applyAlignment="1">
      <alignment/>
    </xf>
    <xf numFmtId="0" fontId="23" fillId="0" borderId="105" xfId="0" applyFont="1" applyFill="1" applyBorder="1" applyAlignment="1">
      <alignment horizontal="right"/>
    </xf>
    <xf numFmtId="4" fontId="23" fillId="0" borderId="102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right"/>
    </xf>
    <xf numFmtId="4" fontId="45" fillId="0" borderId="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 horizontal="center"/>
    </xf>
    <xf numFmtId="0" fontId="23" fillId="0" borderId="99" xfId="0" applyFont="1" applyFill="1" applyBorder="1" applyAlignment="1">
      <alignment horizontal="center"/>
    </xf>
    <xf numFmtId="0" fontId="23" fillId="0" borderId="100" xfId="0" applyFont="1" applyFill="1" applyBorder="1" applyAlignment="1">
      <alignment horizontal="center"/>
    </xf>
    <xf numFmtId="4" fontId="23" fillId="0" borderId="106" xfId="0" applyNumberFormat="1" applyFont="1" applyFill="1" applyBorder="1" applyAlignment="1">
      <alignment horizontal="center"/>
    </xf>
    <xf numFmtId="4" fontId="23" fillId="0" borderId="107" xfId="0" applyNumberFormat="1" applyFont="1" applyFill="1" applyBorder="1" applyAlignment="1">
      <alignment horizontal="center"/>
    </xf>
    <xf numFmtId="0" fontId="23" fillId="0" borderId="104" xfId="0" applyFont="1" applyFill="1" applyBorder="1" applyAlignment="1">
      <alignment/>
    </xf>
    <xf numFmtId="0" fontId="23" fillId="0" borderId="95" xfId="0" applyFont="1" applyFill="1" applyBorder="1" applyAlignment="1">
      <alignment/>
    </xf>
    <xf numFmtId="14" fontId="45" fillId="0" borderId="0" xfId="0" applyNumberFormat="1" applyFont="1" applyFill="1" applyBorder="1" applyAlignment="1">
      <alignment/>
    </xf>
    <xf numFmtId="4" fontId="23" fillId="0" borderId="108" xfId="0" applyNumberFormat="1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4" fontId="0" fillId="0" borderId="0" xfId="0" applyNumberFormat="1" applyAlignment="1">
      <alignment/>
    </xf>
    <xf numFmtId="191" fontId="78" fillId="0" borderId="109" xfId="49" applyNumberFormat="1" applyFont="1" applyFill="1" applyBorder="1" applyAlignment="1">
      <alignment horizontal="center"/>
    </xf>
    <xf numFmtId="191" fontId="78" fillId="0" borderId="110" xfId="49" applyNumberFormat="1" applyFont="1" applyFill="1" applyBorder="1" applyAlignment="1">
      <alignment horizontal="center"/>
    </xf>
    <xf numFmtId="0" fontId="0" fillId="0" borderId="111" xfId="0" applyBorder="1" applyAlignment="1">
      <alignment horizontal="left"/>
    </xf>
    <xf numFmtId="191" fontId="79" fillId="0" borderId="111" xfId="49" applyNumberFormat="1" applyFont="1" applyBorder="1" applyAlignment="1">
      <alignment/>
    </xf>
    <xf numFmtId="191" fontId="79" fillId="0" borderId="112" xfId="49" applyNumberFormat="1" applyFont="1" applyBorder="1" applyAlignment="1">
      <alignment/>
    </xf>
    <xf numFmtId="191" fontId="79" fillId="0" borderId="113" xfId="49" applyNumberFormat="1" applyFont="1" applyBorder="1" applyAlignment="1">
      <alignment/>
    </xf>
    <xf numFmtId="0" fontId="0" fillId="0" borderId="114" xfId="0" applyBorder="1" applyAlignment="1">
      <alignment horizontal="left"/>
    </xf>
    <xf numFmtId="191" fontId="79" fillId="0" borderId="114" xfId="49" applyNumberFormat="1" applyFont="1" applyBorder="1" applyAlignment="1">
      <alignment/>
    </xf>
    <xf numFmtId="191" fontId="79" fillId="0" borderId="115" xfId="49" applyNumberFormat="1" applyFont="1" applyBorder="1" applyAlignment="1">
      <alignment/>
    </xf>
    <xf numFmtId="191" fontId="79" fillId="0" borderId="116" xfId="49" applyNumberFormat="1" applyFont="1" applyBorder="1" applyAlignment="1">
      <alignment/>
    </xf>
    <xf numFmtId="0" fontId="23" fillId="0" borderId="117" xfId="0" applyFont="1" applyFill="1" applyBorder="1" applyAlignment="1">
      <alignment horizontal="right"/>
    </xf>
    <xf numFmtId="191" fontId="78" fillId="0" borderId="118" xfId="49" applyNumberFormat="1" applyFont="1" applyBorder="1" applyAlignment="1">
      <alignment horizontal="right"/>
    </xf>
    <xf numFmtId="191" fontId="79" fillId="0" borderId="0" xfId="49" applyNumberFormat="1" applyFont="1" applyAlignment="1">
      <alignment/>
    </xf>
    <xf numFmtId="0" fontId="76" fillId="0" borderId="0" xfId="0" applyFont="1" applyAlignment="1">
      <alignment/>
    </xf>
    <xf numFmtId="0" fontId="80" fillId="0" borderId="0" xfId="0" applyFont="1" applyAlignment="1">
      <alignment vertical="top"/>
    </xf>
    <xf numFmtId="0" fontId="47" fillId="0" borderId="0" xfId="0" applyFont="1" applyAlignment="1">
      <alignment/>
    </xf>
    <xf numFmtId="0" fontId="81" fillId="0" borderId="0" xfId="0" applyFont="1" applyAlignment="1">
      <alignment/>
    </xf>
    <xf numFmtId="0" fontId="80" fillId="0" borderId="0" xfId="0" applyFont="1" applyAlignment="1">
      <alignment horizontal="left" vertical="top"/>
    </xf>
    <xf numFmtId="0" fontId="81" fillId="0" borderId="0" xfId="0" applyFont="1" applyAlignment="1">
      <alignment horizontal="left" vertical="top" indent="10"/>
    </xf>
    <xf numFmtId="14" fontId="47" fillId="0" borderId="0" xfId="0" applyNumberFormat="1" applyFont="1" applyAlignment="1">
      <alignment/>
    </xf>
    <xf numFmtId="0" fontId="47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25" fillId="0" borderId="119" xfId="0" applyFont="1" applyBorder="1" applyAlignment="1">
      <alignment horizontal="center"/>
    </xf>
    <xf numFmtId="0" fontId="26" fillId="0" borderId="120" xfId="0" applyFont="1" applyBorder="1" applyAlignment="1">
      <alignment/>
    </xf>
    <xf numFmtId="0" fontId="26" fillId="0" borderId="119" xfId="0" applyFont="1" applyBorder="1" applyAlignment="1">
      <alignment horizontal="center"/>
    </xf>
    <xf numFmtId="0" fontId="26" fillId="0" borderId="121" xfId="0" applyFont="1" applyBorder="1" applyAlignment="1">
      <alignment horizontal="center"/>
    </xf>
    <xf numFmtId="0" fontId="26" fillId="0" borderId="120" xfId="0" applyFont="1" applyBorder="1" applyAlignment="1">
      <alignment/>
    </xf>
    <xf numFmtId="0" fontId="26" fillId="0" borderId="122" xfId="0" applyFont="1" applyBorder="1" applyAlignment="1">
      <alignment/>
    </xf>
    <xf numFmtId="0" fontId="26" fillId="0" borderId="123" xfId="0" applyFont="1" applyBorder="1" applyAlignment="1">
      <alignment horizontal="center"/>
    </xf>
    <xf numFmtId="0" fontId="26" fillId="0" borderId="124" xfId="0" applyFont="1" applyBorder="1" applyAlignment="1">
      <alignment horizontal="center"/>
    </xf>
    <xf numFmtId="0" fontId="80" fillId="0" borderId="0" xfId="0" applyFont="1" applyAlignment="1">
      <alignment horizontal="left" wrapText="1"/>
    </xf>
    <xf numFmtId="0" fontId="80" fillId="0" borderId="0" xfId="0" applyFont="1" applyAlignment="1">
      <alignment horizontal="left"/>
    </xf>
    <xf numFmtId="4" fontId="81" fillId="0" borderId="0" xfId="0" applyNumberFormat="1" applyFont="1" applyAlignment="1">
      <alignment horizontal="left"/>
    </xf>
    <xf numFmtId="0" fontId="81" fillId="0" borderId="0" xfId="0" applyFont="1" applyAlignment="1">
      <alignment horizontal="left"/>
    </xf>
    <xf numFmtId="193" fontId="80" fillId="0" borderId="0" xfId="0" applyNumberFormat="1" applyFont="1" applyAlignment="1">
      <alignment horizontal="left"/>
    </xf>
    <xf numFmtId="193" fontId="81" fillId="0" borderId="0" xfId="0" applyNumberFormat="1" applyFont="1" applyAlignment="1">
      <alignment horizontal="left"/>
    </xf>
    <xf numFmtId="9" fontId="81" fillId="0" borderId="0" xfId="0" applyNumberFormat="1" applyFont="1" applyAlignment="1">
      <alignment horizontal="left"/>
    </xf>
    <xf numFmtId="192" fontId="81" fillId="0" borderId="0" xfId="0" applyNumberFormat="1" applyFont="1" applyAlignment="1">
      <alignment horizontal="justify" vertical="center"/>
    </xf>
    <xf numFmtId="2" fontId="76" fillId="0" borderId="0" xfId="0" applyNumberFormat="1" applyFont="1" applyAlignment="1">
      <alignment/>
    </xf>
    <xf numFmtId="194" fontId="0" fillId="0" borderId="0" xfId="0" applyNumberFormat="1" applyAlignment="1">
      <alignment/>
    </xf>
    <xf numFmtId="0" fontId="82" fillId="0" borderId="93" xfId="0" applyFont="1" applyFill="1" applyBorder="1" applyAlignment="1">
      <alignment vertical="center" wrapText="1"/>
    </xf>
    <xf numFmtId="192" fontId="83" fillId="0" borderId="93" xfId="0" applyNumberFormat="1" applyFont="1" applyFill="1" applyBorder="1" applyAlignment="1">
      <alignment vertical="center" wrapText="1"/>
    </xf>
    <xf numFmtId="0" fontId="47" fillId="0" borderId="93" xfId="0" applyFont="1" applyFill="1" applyBorder="1" applyAlignment="1">
      <alignment/>
    </xf>
    <xf numFmtId="192" fontId="47" fillId="0" borderId="93" xfId="0" applyNumberFormat="1" applyFont="1" applyFill="1" applyBorder="1" applyAlignment="1">
      <alignment/>
    </xf>
    <xf numFmtId="0" fontId="7" fillId="0" borderId="125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125" xfId="0" applyFont="1" applyBorder="1" applyAlignment="1">
      <alignment horizontal="justify" vertical="center"/>
    </xf>
    <xf numFmtId="0" fontId="0" fillId="0" borderId="64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0" fillId="0" borderId="14" xfId="0" applyFont="1" applyBorder="1" applyAlignment="1">
      <alignment horizontal="justify" vertical="center"/>
    </xf>
    <xf numFmtId="0" fontId="0" fillId="0" borderId="72" xfId="0" applyFont="1" applyBorder="1" applyAlignment="1">
      <alignment horizontal="justify" vertical="center"/>
    </xf>
    <xf numFmtId="0" fontId="0" fillId="0" borderId="15" xfId="0" applyFont="1" applyBorder="1" applyAlignment="1">
      <alignment horizontal="justify" vertical="center"/>
    </xf>
    <xf numFmtId="0" fontId="12" fillId="0" borderId="0" xfId="0" applyFont="1" applyAlignment="1">
      <alignment horizontal="center"/>
    </xf>
    <xf numFmtId="0" fontId="7" fillId="0" borderId="64" xfId="0" applyFont="1" applyBorder="1" applyAlignment="1">
      <alignment horizontal="justify" vertical="center"/>
    </xf>
    <xf numFmtId="0" fontId="7" fillId="0" borderId="13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7" fillId="0" borderId="72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126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6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6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7" fillId="0" borderId="40" xfId="0" applyFont="1" applyBorder="1" applyAlignment="1">
      <alignment horizontal="justify" vertical="center"/>
    </xf>
    <xf numFmtId="0" fontId="7" fillId="0" borderId="127" xfId="0" applyFont="1" applyBorder="1" applyAlignment="1">
      <alignment horizontal="justify" vertical="center"/>
    </xf>
    <xf numFmtId="14" fontId="7" fillId="0" borderId="0" xfId="0" applyNumberFormat="1" applyFont="1" applyBorder="1" applyAlignment="1">
      <alignment/>
    </xf>
    <xf numFmtId="0" fontId="7" fillId="0" borderId="73" xfId="0" applyFont="1" applyBorder="1" applyAlignment="1">
      <alignment horizontal="center"/>
    </xf>
    <xf numFmtId="14" fontId="7" fillId="0" borderId="125" xfId="0" applyNumberFormat="1" applyFont="1" applyBorder="1" applyAlignment="1">
      <alignment horizontal="center" vertical="justify"/>
    </xf>
    <xf numFmtId="0" fontId="0" fillId="0" borderId="126" xfId="0" applyFont="1" applyBorder="1" applyAlignment="1">
      <alignment horizontal="center" vertical="justify"/>
    </xf>
    <xf numFmtId="14" fontId="7" fillId="0" borderId="72" xfId="0" applyNumberFormat="1" applyFont="1" applyBorder="1" applyAlignment="1">
      <alignment horizontal="center" vertical="justify"/>
    </xf>
    <xf numFmtId="0" fontId="0" fillId="0" borderId="73" xfId="0" applyFont="1" applyBorder="1" applyAlignment="1">
      <alignment horizontal="center" vertical="justify"/>
    </xf>
    <xf numFmtId="14" fontId="7" fillId="0" borderId="128" xfId="0" applyNumberFormat="1" applyFont="1" applyBorder="1" applyAlignment="1">
      <alignment horizontal="center" vertical="justify"/>
    </xf>
    <xf numFmtId="0" fontId="0" fillId="0" borderId="64" xfId="0" applyFont="1" applyBorder="1" applyAlignment="1">
      <alignment horizontal="center" vertical="justify"/>
    </xf>
    <xf numFmtId="14" fontId="7" fillId="0" borderId="129" xfId="0" applyNumberFormat="1" applyFont="1" applyBorder="1" applyAlignment="1">
      <alignment horizontal="center" vertical="justify"/>
    </xf>
    <xf numFmtId="0" fontId="0" fillId="0" borderId="15" xfId="0" applyFont="1" applyBorder="1" applyAlignment="1">
      <alignment horizontal="center" vertical="justify"/>
    </xf>
    <xf numFmtId="0" fontId="7" fillId="0" borderId="56" xfId="0" applyFont="1" applyBorder="1" applyAlignment="1">
      <alignment horizontal="center" vertical="center"/>
    </xf>
    <xf numFmtId="40" fontId="7" fillId="0" borderId="125" xfId="0" applyNumberFormat="1" applyFont="1" applyBorder="1" applyAlignment="1">
      <alignment horizontal="justify" vertical="center"/>
    </xf>
    <xf numFmtId="40" fontId="7" fillId="0" borderId="72" xfId="0" applyNumberFormat="1" applyFont="1" applyBorder="1" applyAlignment="1">
      <alignment horizontal="justify" vertical="center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0" fontId="7" fillId="0" borderId="0" xfId="0" applyNumberFormat="1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40" fontId="7" fillId="0" borderId="125" xfId="0" applyNumberFormat="1" applyFont="1" applyBorder="1" applyAlignment="1">
      <alignment horizontal="center" vertical="justify"/>
    </xf>
    <xf numFmtId="0" fontId="0" fillId="0" borderId="64" xfId="0" applyBorder="1" applyAlignment="1">
      <alignment horizontal="center" vertical="justify"/>
    </xf>
    <xf numFmtId="40" fontId="7" fillId="0" borderId="72" xfId="0" applyNumberFormat="1" applyFont="1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7" fillId="0" borderId="0" xfId="0" applyFont="1" applyBorder="1" applyAlignment="1">
      <alignment horizontal="center"/>
    </xf>
    <xf numFmtId="40" fontId="7" fillId="0" borderId="125" xfId="0" applyNumberFormat="1" applyFont="1" applyBorder="1" applyAlignment="1">
      <alignment horizontal="center" vertical="center"/>
    </xf>
    <xf numFmtId="40" fontId="7" fillId="0" borderId="72" xfId="0" applyNumberFormat="1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/>
    </xf>
    <xf numFmtId="0" fontId="7" fillId="0" borderId="130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/>
    </xf>
    <xf numFmtId="0" fontId="0" fillId="0" borderId="6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31" xfId="0" applyFont="1" applyBorder="1" applyAlignment="1">
      <alignment horizontal="center"/>
    </xf>
    <xf numFmtId="0" fontId="7" fillId="0" borderId="132" xfId="0" applyFont="1" applyBorder="1" applyAlignment="1">
      <alignment horizontal="center"/>
    </xf>
    <xf numFmtId="0" fontId="7" fillId="0" borderId="133" xfId="0" applyFont="1" applyBorder="1" applyAlignment="1">
      <alignment horizontal="center"/>
    </xf>
    <xf numFmtId="0" fontId="7" fillId="0" borderId="40" xfId="0" applyFont="1" applyBorder="1" applyAlignment="1">
      <alignment horizontal="center" vertical="justify"/>
    </xf>
    <xf numFmtId="0" fontId="7" fillId="0" borderId="56" xfId="0" applyFont="1" applyBorder="1" applyAlignment="1">
      <alignment horizontal="center" vertical="justify"/>
    </xf>
    <xf numFmtId="0" fontId="0" fillId="0" borderId="64" xfId="0" applyBorder="1" applyAlignment="1">
      <alignment/>
    </xf>
    <xf numFmtId="0" fontId="0" fillId="0" borderId="72" xfId="0" applyBorder="1" applyAlignment="1">
      <alignment/>
    </xf>
    <xf numFmtId="0" fontId="0" fillId="0" borderId="15" xfId="0" applyBorder="1" applyAlignment="1">
      <alignment/>
    </xf>
    <xf numFmtId="0" fontId="7" fillId="0" borderId="134" xfId="0" applyFont="1" applyBorder="1" applyAlignment="1">
      <alignment horizontal="center"/>
    </xf>
    <xf numFmtId="0" fontId="0" fillId="0" borderId="135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80" fillId="0" borderId="0" xfId="0" applyFont="1" applyAlignment="1">
      <alignment horizontal="left" vertical="center"/>
    </xf>
    <xf numFmtId="0" fontId="81" fillId="0" borderId="0" xfId="0" applyFont="1" applyAlignment="1">
      <alignment horizontal="left" wrapText="1"/>
    </xf>
    <xf numFmtId="0" fontId="80" fillId="0" borderId="0" xfId="0" applyFont="1" applyAlignment="1">
      <alignment horizontal="left" wrapText="1"/>
    </xf>
    <xf numFmtId="0" fontId="80" fillId="0" borderId="0" xfId="0" applyFont="1" applyAlignment="1">
      <alignment horizontal="left"/>
    </xf>
    <xf numFmtId="0" fontId="25" fillId="0" borderId="136" xfId="0" applyFont="1" applyBorder="1" applyAlignment="1">
      <alignment horizontal="center" vertical="center"/>
    </xf>
    <xf numFmtId="0" fontId="25" fillId="0" borderId="120" xfId="0" applyFont="1" applyBorder="1" applyAlignment="1">
      <alignment horizontal="center" vertical="center"/>
    </xf>
    <xf numFmtId="0" fontId="25" fillId="0" borderId="137" xfId="0" applyFont="1" applyBorder="1" applyAlignment="1">
      <alignment horizontal="center"/>
    </xf>
    <xf numFmtId="0" fontId="25" fillId="0" borderId="138" xfId="0" applyFont="1" applyBorder="1" applyAlignment="1">
      <alignment horizontal="center" vertical="center"/>
    </xf>
    <xf numFmtId="0" fontId="25" fillId="0" borderId="121" xfId="0" applyFont="1" applyBorder="1" applyAlignment="1">
      <alignment horizontal="center" vertical="center"/>
    </xf>
    <xf numFmtId="0" fontId="26" fillId="0" borderId="139" xfId="0" applyFont="1" applyBorder="1" applyAlignment="1">
      <alignment horizontal="left"/>
    </xf>
    <xf numFmtId="0" fontId="26" fillId="0" borderId="140" xfId="0" applyFont="1" applyBorder="1" applyAlignment="1">
      <alignment horizontal="left"/>
    </xf>
    <xf numFmtId="0" fontId="26" fillId="0" borderId="141" xfId="0" applyFont="1" applyBorder="1" applyAlignment="1">
      <alignment horizontal="left"/>
    </xf>
    <xf numFmtId="0" fontId="8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98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86" fillId="0" borderId="0" xfId="0" applyFont="1" applyFill="1" applyAlignment="1">
      <alignment horizontal="center"/>
    </xf>
    <xf numFmtId="0" fontId="87" fillId="0" borderId="0" xfId="0" applyFont="1" applyFill="1" applyAlignment="1">
      <alignment horizontal="center"/>
    </xf>
    <xf numFmtId="0" fontId="76" fillId="0" borderId="142" xfId="0" applyFont="1" applyFill="1" applyBorder="1" applyAlignment="1">
      <alignment horizontal="center"/>
    </xf>
    <xf numFmtId="0" fontId="78" fillId="0" borderId="143" xfId="0" applyFont="1" applyFill="1" applyBorder="1" applyAlignment="1">
      <alignment horizontal="center"/>
    </xf>
    <xf numFmtId="0" fontId="78" fillId="0" borderId="111" xfId="0" applyFont="1" applyFill="1" applyBorder="1" applyAlignment="1">
      <alignment horizontal="center"/>
    </xf>
    <xf numFmtId="191" fontId="78" fillId="0" borderId="143" xfId="49" applyNumberFormat="1" applyFont="1" applyFill="1" applyBorder="1" applyAlignment="1">
      <alignment horizontal="center"/>
    </xf>
    <xf numFmtId="191" fontId="78" fillId="0" borderId="144" xfId="49" applyNumberFormat="1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20</xdr:row>
      <xdr:rowOff>142875</xdr:rowOff>
    </xdr:from>
    <xdr:to>
      <xdr:col>11</xdr:col>
      <xdr:colOff>171450</xdr:colOff>
      <xdr:row>21</xdr:row>
      <xdr:rowOff>0</xdr:rowOff>
    </xdr:to>
    <xdr:sp>
      <xdr:nvSpPr>
        <xdr:cNvPr id="1" name="Text Box 21"/>
        <xdr:cNvSpPr txBox="1">
          <a:spLocks noChangeArrowheads="1"/>
        </xdr:cNvSpPr>
      </xdr:nvSpPr>
      <xdr:spPr>
        <a:xfrm>
          <a:off x="6391275" y="3533775"/>
          <a:ext cx="2952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P</a:t>
          </a:r>
        </a:p>
      </xdr:txBody>
    </xdr:sp>
    <xdr:clientData/>
  </xdr:twoCellAnchor>
  <xdr:twoCellAnchor>
    <xdr:from>
      <xdr:col>5</xdr:col>
      <xdr:colOff>85725</xdr:colOff>
      <xdr:row>19</xdr:row>
      <xdr:rowOff>28575</xdr:rowOff>
    </xdr:from>
    <xdr:to>
      <xdr:col>13</xdr:col>
      <xdr:colOff>990600</xdr:colOff>
      <xdr:row>20</xdr:row>
      <xdr:rowOff>66675</xdr:rowOff>
    </xdr:to>
    <xdr:grpSp>
      <xdr:nvGrpSpPr>
        <xdr:cNvPr id="2" name="Group 41"/>
        <xdr:cNvGrpSpPr>
          <a:grpSpLocks/>
        </xdr:cNvGrpSpPr>
      </xdr:nvGrpSpPr>
      <xdr:grpSpPr>
        <a:xfrm>
          <a:off x="2657475" y="3248025"/>
          <a:ext cx="6115050" cy="209550"/>
          <a:chOff x="415" y="589"/>
          <a:chExt cx="413" cy="22"/>
        </a:xfrm>
        <a:solidFill>
          <a:srgbClr val="FFFFFF"/>
        </a:solidFill>
      </xdr:grpSpPr>
      <xdr:sp>
        <xdr:nvSpPr>
          <xdr:cNvPr id="3" name="AutoShape 29"/>
          <xdr:cNvSpPr>
            <a:spLocks/>
          </xdr:cNvSpPr>
        </xdr:nvSpPr>
        <xdr:spPr>
          <a:xfrm rot="16200000" flipH="1" flipV="1">
            <a:off x="415" y="592"/>
            <a:ext cx="413" cy="8"/>
          </a:xfrm>
          <a:prstGeom prst="rightBracket">
            <a:avLst>
              <a:gd name="adj" fmla="val -50000"/>
            </a:avLst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30"/>
          <xdr:cNvSpPr txBox="1">
            <a:spLocks noChangeArrowheads="1"/>
          </xdr:cNvSpPr>
        </xdr:nvSpPr>
        <xdr:spPr>
          <a:xfrm>
            <a:off x="616" y="589"/>
            <a:ext cx="36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FF0000"/>
                </a:solidFill>
              </a:rPr>
              <a:t>B/G</a:t>
            </a:r>
          </a:p>
        </xdr:txBody>
      </xdr:sp>
    </xdr:grpSp>
    <xdr:clientData/>
  </xdr:twoCellAnchor>
  <xdr:twoCellAnchor>
    <xdr:from>
      <xdr:col>13</xdr:col>
      <xdr:colOff>942975</xdr:colOff>
      <xdr:row>17</xdr:row>
      <xdr:rowOff>152400</xdr:rowOff>
    </xdr:from>
    <xdr:to>
      <xdr:col>15</xdr:col>
      <xdr:colOff>228600</xdr:colOff>
      <xdr:row>19</xdr:row>
      <xdr:rowOff>0</xdr:rowOff>
    </xdr:to>
    <xdr:grpSp>
      <xdr:nvGrpSpPr>
        <xdr:cNvPr id="5" name="Group 34"/>
        <xdr:cNvGrpSpPr>
          <a:grpSpLocks/>
        </xdr:cNvGrpSpPr>
      </xdr:nvGrpSpPr>
      <xdr:grpSpPr>
        <a:xfrm>
          <a:off x="8724900" y="3038475"/>
          <a:ext cx="552450" cy="180975"/>
          <a:chOff x="520" y="671"/>
          <a:chExt cx="37" cy="20"/>
        </a:xfrm>
        <a:solidFill>
          <a:srgbClr val="FFFFFF"/>
        </a:solidFill>
      </xdr:grpSpPr>
      <xdr:sp>
        <xdr:nvSpPr>
          <xdr:cNvPr id="6" name="Text Box 35"/>
          <xdr:cNvSpPr txBox="1">
            <a:spLocks noChangeArrowheads="1"/>
          </xdr:cNvSpPr>
        </xdr:nvSpPr>
        <xdr:spPr>
          <a:xfrm>
            <a:off x="520" y="672"/>
            <a:ext cx="3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54864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FF0000"/>
                </a:solidFill>
              </a:rPr>
              <a:t>P</a:t>
            </a:r>
          </a:p>
        </xdr:txBody>
      </xdr:sp>
      <xdr:sp>
        <xdr:nvSpPr>
          <xdr:cNvPr id="7" name="Text Box 36"/>
          <xdr:cNvSpPr txBox="1">
            <a:spLocks noChangeArrowheads="1"/>
          </xdr:cNvSpPr>
        </xdr:nvSpPr>
        <xdr:spPr>
          <a:xfrm>
            <a:off x="525" y="671"/>
            <a:ext cx="3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54864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FF0000"/>
                </a:solidFill>
              </a:rPr>
              <a:t>P</a:t>
            </a:r>
          </a:p>
        </xdr:txBody>
      </xdr:sp>
    </xdr:grpSp>
    <xdr:clientData/>
  </xdr:twoCellAnchor>
  <xdr:twoCellAnchor>
    <xdr:from>
      <xdr:col>0</xdr:col>
      <xdr:colOff>0</xdr:colOff>
      <xdr:row>40</xdr:row>
      <xdr:rowOff>152400</xdr:rowOff>
    </xdr:from>
    <xdr:to>
      <xdr:col>1</xdr:col>
      <xdr:colOff>66675</xdr:colOff>
      <xdr:row>42</xdr:row>
      <xdr:rowOff>0</xdr:rowOff>
    </xdr:to>
    <xdr:grpSp>
      <xdr:nvGrpSpPr>
        <xdr:cNvPr id="8" name="Group 38"/>
        <xdr:cNvGrpSpPr>
          <a:grpSpLocks/>
        </xdr:cNvGrpSpPr>
      </xdr:nvGrpSpPr>
      <xdr:grpSpPr>
        <a:xfrm>
          <a:off x="0" y="6819900"/>
          <a:ext cx="390525" cy="190500"/>
          <a:chOff x="520" y="671"/>
          <a:chExt cx="37" cy="20"/>
        </a:xfrm>
        <a:solidFill>
          <a:srgbClr val="FFFFFF"/>
        </a:solidFill>
      </xdr:grpSpPr>
      <xdr:sp>
        <xdr:nvSpPr>
          <xdr:cNvPr id="9" name="Text Box 39"/>
          <xdr:cNvSpPr txBox="1">
            <a:spLocks noChangeArrowheads="1"/>
          </xdr:cNvSpPr>
        </xdr:nvSpPr>
        <xdr:spPr>
          <a:xfrm>
            <a:off x="520" y="672"/>
            <a:ext cx="3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54864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FF0000"/>
                </a:solidFill>
              </a:rPr>
              <a:t>P</a:t>
            </a:r>
          </a:p>
        </xdr:txBody>
      </xdr:sp>
      <xdr:sp>
        <xdr:nvSpPr>
          <xdr:cNvPr id="10" name="Text Box 40"/>
          <xdr:cNvSpPr txBox="1">
            <a:spLocks noChangeArrowheads="1"/>
          </xdr:cNvSpPr>
        </xdr:nvSpPr>
        <xdr:spPr>
          <a:xfrm>
            <a:off x="525" y="671"/>
            <a:ext cx="3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54864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FF0000"/>
                </a:solidFill>
              </a:rPr>
              <a:t>P</a:t>
            </a:r>
          </a:p>
        </xdr:txBody>
      </xdr:sp>
    </xdr:grpSp>
    <xdr:clientData/>
  </xdr:twoCellAnchor>
  <xdr:twoCellAnchor>
    <xdr:from>
      <xdr:col>9</xdr:col>
      <xdr:colOff>38100</xdr:colOff>
      <xdr:row>5</xdr:row>
      <xdr:rowOff>161925</xdr:rowOff>
    </xdr:from>
    <xdr:to>
      <xdr:col>9</xdr:col>
      <xdr:colOff>276225</xdr:colOff>
      <xdr:row>7</xdr:row>
      <xdr:rowOff>9525</xdr:rowOff>
    </xdr:to>
    <xdr:sp>
      <xdr:nvSpPr>
        <xdr:cNvPr id="11" name="Text Box 46"/>
        <xdr:cNvSpPr txBox="1">
          <a:spLocks noChangeArrowheads="1"/>
        </xdr:cNvSpPr>
      </xdr:nvSpPr>
      <xdr:spPr>
        <a:xfrm>
          <a:off x="5257800" y="1085850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9</xdr:col>
      <xdr:colOff>95250</xdr:colOff>
      <xdr:row>6</xdr:row>
      <xdr:rowOff>0</xdr:rowOff>
    </xdr:from>
    <xdr:to>
      <xdr:col>9</xdr:col>
      <xdr:colOff>219075</xdr:colOff>
      <xdr:row>7</xdr:row>
      <xdr:rowOff>0</xdr:rowOff>
    </xdr:to>
    <xdr:sp>
      <xdr:nvSpPr>
        <xdr:cNvPr id="12" name="Oval 47"/>
        <xdr:cNvSpPr>
          <a:spLocks/>
        </xdr:cNvSpPr>
      </xdr:nvSpPr>
      <xdr:spPr>
        <a:xfrm>
          <a:off x="5314950" y="1095375"/>
          <a:ext cx="123825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24</xdr:row>
      <xdr:rowOff>19050</xdr:rowOff>
    </xdr:from>
    <xdr:to>
      <xdr:col>4</xdr:col>
      <xdr:colOff>314325</xdr:colOff>
      <xdr:row>25</xdr:row>
      <xdr:rowOff>28575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5800725" y="40481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*</a:t>
          </a:r>
        </a:p>
      </xdr:txBody>
    </xdr:sp>
    <xdr:clientData/>
  </xdr:twoCellAnchor>
  <xdr:twoCellAnchor>
    <xdr:from>
      <xdr:col>4</xdr:col>
      <xdr:colOff>190500</xdr:colOff>
      <xdr:row>25</xdr:row>
      <xdr:rowOff>19050</xdr:rowOff>
    </xdr:from>
    <xdr:to>
      <xdr:col>4</xdr:col>
      <xdr:colOff>190500</xdr:colOff>
      <xdr:row>26</xdr:row>
      <xdr:rowOff>133350</xdr:rowOff>
    </xdr:to>
    <xdr:sp>
      <xdr:nvSpPr>
        <xdr:cNvPr id="2" name="Line 5"/>
        <xdr:cNvSpPr>
          <a:spLocks/>
        </xdr:cNvSpPr>
      </xdr:nvSpPr>
      <xdr:spPr>
        <a:xfrm>
          <a:off x="5876925" y="4210050"/>
          <a:ext cx="0" cy="2762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26</xdr:row>
      <xdr:rowOff>114300</xdr:rowOff>
    </xdr:from>
    <xdr:to>
      <xdr:col>4</xdr:col>
      <xdr:colOff>238125</xdr:colOff>
      <xdr:row>26</xdr:row>
      <xdr:rowOff>114300</xdr:rowOff>
    </xdr:to>
    <xdr:sp>
      <xdr:nvSpPr>
        <xdr:cNvPr id="3" name="Line 6"/>
        <xdr:cNvSpPr>
          <a:spLocks/>
        </xdr:cNvSpPr>
      </xdr:nvSpPr>
      <xdr:spPr>
        <a:xfrm>
          <a:off x="5838825" y="4467225"/>
          <a:ext cx="857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35</xdr:row>
      <xdr:rowOff>0</xdr:rowOff>
    </xdr:from>
    <xdr:to>
      <xdr:col>4</xdr:col>
      <xdr:colOff>333375</xdr:colOff>
      <xdr:row>36</xdr:row>
      <xdr:rowOff>9525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5819775" y="581025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*</a:t>
          </a:r>
        </a:p>
      </xdr:txBody>
    </xdr:sp>
    <xdr:clientData/>
  </xdr:twoCellAnchor>
  <xdr:twoCellAnchor>
    <xdr:from>
      <xdr:col>4</xdr:col>
      <xdr:colOff>161925</xdr:colOff>
      <xdr:row>36</xdr:row>
      <xdr:rowOff>123825</xdr:rowOff>
    </xdr:from>
    <xdr:to>
      <xdr:col>4</xdr:col>
      <xdr:colOff>247650</xdr:colOff>
      <xdr:row>36</xdr:row>
      <xdr:rowOff>123825</xdr:rowOff>
    </xdr:to>
    <xdr:sp>
      <xdr:nvSpPr>
        <xdr:cNvPr id="5" name="Line 8"/>
        <xdr:cNvSpPr>
          <a:spLocks/>
        </xdr:cNvSpPr>
      </xdr:nvSpPr>
      <xdr:spPr>
        <a:xfrm>
          <a:off x="5848350" y="6096000"/>
          <a:ext cx="857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36</xdr:row>
      <xdr:rowOff>9525</xdr:rowOff>
    </xdr:from>
    <xdr:to>
      <xdr:col>4</xdr:col>
      <xdr:colOff>209550</xdr:colOff>
      <xdr:row>36</xdr:row>
      <xdr:rowOff>114300</xdr:rowOff>
    </xdr:to>
    <xdr:sp>
      <xdr:nvSpPr>
        <xdr:cNvPr id="6" name="Line 9"/>
        <xdr:cNvSpPr>
          <a:spLocks/>
        </xdr:cNvSpPr>
      </xdr:nvSpPr>
      <xdr:spPr>
        <a:xfrm>
          <a:off x="5895975" y="5981700"/>
          <a:ext cx="0" cy="1047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41</xdr:row>
      <xdr:rowOff>171450</xdr:rowOff>
    </xdr:from>
    <xdr:to>
      <xdr:col>1</xdr:col>
      <xdr:colOff>38100</xdr:colOff>
      <xdr:row>43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266700" y="6962775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*</a:t>
          </a:r>
        </a:p>
      </xdr:txBody>
    </xdr:sp>
    <xdr:clientData/>
  </xdr:twoCellAnchor>
  <xdr:twoCellAnchor>
    <xdr:from>
      <xdr:col>4</xdr:col>
      <xdr:colOff>1095375</xdr:colOff>
      <xdr:row>39</xdr:row>
      <xdr:rowOff>142875</xdr:rowOff>
    </xdr:from>
    <xdr:to>
      <xdr:col>5</xdr:col>
      <xdr:colOff>247650</xdr:colOff>
      <xdr:row>41</xdr:row>
      <xdr:rowOff>19050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6781800" y="6600825"/>
          <a:ext cx="266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P</a:t>
          </a:r>
        </a:p>
      </xdr:txBody>
    </xdr:sp>
    <xdr:clientData/>
  </xdr:twoCellAnchor>
  <xdr:twoCellAnchor>
    <xdr:from>
      <xdr:col>0</xdr:col>
      <xdr:colOff>238125</xdr:colOff>
      <xdr:row>42</xdr:row>
      <xdr:rowOff>142875</xdr:rowOff>
    </xdr:from>
    <xdr:to>
      <xdr:col>1</xdr:col>
      <xdr:colOff>76200</xdr:colOff>
      <xdr:row>44</xdr:row>
      <xdr:rowOff>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38125" y="710565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P</a:t>
          </a:r>
        </a:p>
      </xdr:txBody>
    </xdr:sp>
    <xdr:clientData/>
  </xdr:twoCellAnchor>
  <xdr:twoCellAnchor>
    <xdr:from>
      <xdr:col>4</xdr:col>
      <xdr:colOff>76200</xdr:colOff>
      <xdr:row>41</xdr:row>
      <xdr:rowOff>19050</xdr:rowOff>
    </xdr:from>
    <xdr:to>
      <xdr:col>4</xdr:col>
      <xdr:colOff>904875</xdr:colOff>
      <xdr:row>42</xdr:row>
      <xdr:rowOff>57150</xdr:rowOff>
    </xdr:to>
    <xdr:grpSp>
      <xdr:nvGrpSpPr>
        <xdr:cNvPr id="10" name="Group 14"/>
        <xdr:cNvGrpSpPr>
          <a:grpSpLocks/>
        </xdr:cNvGrpSpPr>
      </xdr:nvGrpSpPr>
      <xdr:grpSpPr>
        <a:xfrm>
          <a:off x="5762625" y="6810375"/>
          <a:ext cx="828675" cy="209550"/>
          <a:chOff x="478" y="312"/>
          <a:chExt cx="72" cy="15"/>
        </a:xfrm>
        <a:solidFill>
          <a:srgbClr val="FFFFFF"/>
        </a:solidFill>
      </xdr:grpSpPr>
      <xdr:sp>
        <xdr:nvSpPr>
          <xdr:cNvPr id="11" name="AutoShape 15"/>
          <xdr:cNvSpPr>
            <a:spLocks/>
          </xdr:cNvSpPr>
        </xdr:nvSpPr>
        <xdr:spPr>
          <a:xfrm rot="16200000" flipH="1" flipV="1">
            <a:off x="478" y="318"/>
            <a:ext cx="72" cy="2"/>
          </a:xfrm>
          <a:prstGeom prst="rightBracket">
            <a:avLst>
              <a:gd name="adj" fmla="val -50000"/>
            </a:avLst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6"/>
          <xdr:cNvSpPr txBox="1">
            <a:spLocks noChangeArrowheads="1"/>
          </xdr:cNvSpPr>
        </xdr:nvSpPr>
        <xdr:spPr>
          <a:xfrm>
            <a:off x="506" y="312"/>
            <a:ext cx="19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B</a:t>
            </a:r>
          </a:p>
        </xdr:txBody>
      </xdr:sp>
    </xdr:grpSp>
    <xdr:clientData/>
  </xdr:twoCellAnchor>
  <xdr:twoCellAnchor>
    <xdr:from>
      <xdr:col>4</xdr:col>
      <xdr:colOff>114300</xdr:colOff>
      <xdr:row>4</xdr:row>
      <xdr:rowOff>152400</xdr:rowOff>
    </xdr:from>
    <xdr:to>
      <xdr:col>4</xdr:col>
      <xdr:colOff>314325</xdr:colOff>
      <xdr:row>5</xdr:row>
      <xdr:rowOff>161925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5800725" y="923925"/>
          <a:ext cx="200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*</a:t>
          </a:r>
        </a:p>
      </xdr:txBody>
    </xdr:sp>
    <xdr:clientData/>
  </xdr:twoCellAnchor>
  <xdr:twoCellAnchor>
    <xdr:from>
      <xdr:col>4</xdr:col>
      <xdr:colOff>200025</xdr:colOff>
      <xdr:row>5</xdr:row>
      <xdr:rowOff>142875</xdr:rowOff>
    </xdr:from>
    <xdr:to>
      <xdr:col>4</xdr:col>
      <xdr:colOff>200025</xdr:colOff>
      <xdr:row>12</xdr:row>
      <xdr:rowOff>9525</xdr:rowOff>
    </xdr:to>
    <xdr:sp>
      <xdr:nvSpPr>
        <xdr:cNvPr id="14" name="Line 18"/>
        <xdr:cNvSpPr>
          <a:spLocks/>
        </xdr:cNvSpPr>
      </xdr:nvSpPr>
      <xdr:spPr>
        <a:xfrm>
          <a:off x="5886450" y="1085850"/>
          <a:ext cx="0" cy="1009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11</xdr:row>
      <xdr:rowOff>142875</xdr:rowOff>
    </xdr:from>
    <xdr:to>
      <xdr:col>4</xdr:col>
      <xdr:colOff>228600</xdr:colOff>
      <xdr:row>11</xdr:row>
      <xdr:rowOff>142875</xdr:rowOff>
    </xdr:to>
    <xdr:sp>
      <xdr:nvSpPr>
        <xdr:cNvPr id="15" name="Line 19"/>
        <xdr:cNvSpPr>
          <a:spLocks/>
        </xdr:cNvSpPr>
      </xdr:nvSpPr>
      <xdr:spPr>
        <a:xfrm>
          <a:off x="5829300" y="2066925"/>
          <a:ext cx="857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32</xdr:row>
      <xdr:rowOff>19050</xdr:rowOff>
    </xdr:from>
    <xdr:to>
      <xdr:col>10</xdr:col>
      <xdr:colOff>0</xdr:colOff>
      <xdr:row>33</xdr:row>
      <xdr:rowOff>19050</xdr:rowOff>
    </xdr:to>
    <xdr:grpSp>
      <xdr:nvGrpSpPr>
        <xdr:cNvPr id="1" name="Group 4"/>
        <xdr:cNvGrpSpPr>
          <a:grpSpLocks/>
        </xdr:cNvGrpSpPr>
      </xdr:nvGrpSpPr>
      <xdr:grpSpPr>
        <a:xfrm>
          <a:off x="8239125" y="5343525"/>
          <a:ext cx="0" cy="161925"/>
          <a:chOff x="1187" y="132"/>
          <a:chExt cx="66" cy="19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 rot="5400000">
            <a:off x="1218" y="108"/>
            <a:ext cx="3" cy="66"/>
          </a:xfrm>
          <a:prstGeom prst="rightBracket">
            <a:avLst>
              <a:gd name="adj" fmla="val -50000"/>
            </a:avLst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8239125" y="-10200414"/>
            <a:ext cx="0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A</a:t>
            </a:r>
          </a:p>
        </xdr:txBody>
      </xdr:sp>
    </xdr:grpSp>
    <xdr:clientData/>
  </xdr:twoCellAnchor>
  <xdr:twoCellAnchor>
    <xdr:from>
      <xdr:col>10</xdr:col>
      <xdr:colOff>0</xdr:colOff>
      <xdr:row>11</xdr:row>
      <xdr:rowOff>104775</xdr:rowOff>
    </xdr:from>
    <xdr:to>
      <xdr:col>10</xdr:col>
      <xdr:colOff>0</xdr:colOff>
      <xdr:row>12</xdr:row>
      <xdr:rowOff>133350</xdr:rowOff>
    </xdr:to>
    <xdr:sp>
      <xdr:nvSpPr>
        <xdr:cNvPr id="4" name="Text Box 32"/>
        <xdr:cNvSpPr txBox="1">
          <a:spLocks noChangeArrowheads="1"/>
        </xdr:cNvSpPr>
      </xdr:nvSpPr>
      <xdr:spPr>
        <a:xfrm>
          <a:off x="8239125" y="20097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≠</a:t>
          </a:r>
        </a:p>
      </xdr:txBody>
    </xdr:sp>
    <xdr:clientData/>
  </xdr:twoCellAnchor>
  <xdr:twoCellAnchor>
    <xdr:from>
      <xdr:col>0</xdr:col>
      <xdr:colOff>428625</xdr:colOff>
      <xdr:row>31</xdr:row>
      <xdr:rowOff>133350</xdr:rowOff>
    </xdr:from>
    <xdr:to>
      <xdr:col>1</xdr:col>
      <xdr:colOff>9525</xdr:colOff>
      <xdr:row>33</xdr:row>
      <xdr:rowOff>0</xdr:rowOff>
    </xdr:to>
    <xdr:sp>
      <xdr:nvSpPr>
        <xdr:cNvPr id="5" name="Text Box 48"/>
        <xdr:cNvSpPr txBox="1">
          <a:spLocks noChangeArrowheads="1"/>
        </xdr:cNvSpPr>
      </xdr:nvSpPr>
      <xdr:spPr>
        <a:xfrm>
          <a:off x="428625" y="5295900"/>
          <a:ext cx="371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P</a:t>
          </a:r>
        </a:p>
      </xdr:txBody>
    </xdr:sp>
    <xdr:clientData/>
  </xdr:twoCellAnchor>
  <xdr:twoCellAnchor>
    <xdr:from>
      <xdr:col>8</xdr:col>
      <xdr:colOff>1019175</xdr:colOff>
      <xdr:row>24</xdr:row>
      <xdr:rowOff>0</xdr:rowOff>
    </xdr:from>
    <xdr:to>
      <xdr:col>9</xdr:col>
      <xdr:colOff>304800</xdr:colOff>
      <xdr:row>25</xdr:row>
      <xdr:rowOff>28575</xdr:rowOff>
    </xdr:to>
    <xdr:sp>
      <xdr:nvSpPr>
        <xdr:cNvPr id="6" name="Text Box 49"/>
        <xdr:cNvSpPr txBox="1">
          <a:spLocks noChangeArrowheads="1"/>
        </xdr:cNvSpPr>
      </xdr:nvSpPr>
      <xdr:spPr>
        <a:xfrm>
          <a:off x="7877175" y="4010025"/>
          <a:ext cx="333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P</a:t>
          </a:r>
        </a:p>
      </xdr:txBody>
    </xdr:sp>
    <xdr:clientData/>
  </xdr:twoCellAnchor>
  <xdr:twoCellAnchor>
    <xdr:from>
      <xdr:col>6</xdr:col>
      <xdr:colOff>57150</xdr:colOff>
      <xdr:row>2</xdr:row>
      <xdr:rowOff>76200</xdr:rowOff>
    </xdr:from>
    <xdr:to>
      <xdr:col>7</xdr:col>
      <xdr:colOff>314325</xdr:colOff>
      <xdr:row>2</xdr:row>
      <xdr:rowOff>152400</xdr:rowOff>
    </xdr:to>
    <xdr:sp>
      <xdr:nvSpPr>
        <xdr:cNvPr id="7" name="AutoShape 50"/>
        <xdr:cNvSpPr>
          <a:spLocks/>
        </xdr:cNvSpPr>
      </xdr:nvSpPr>
      <xdr:spPr>
        <a:xfrm rot="5400000">
          <a:off x="5543550" y="476250"/>
          <a:ext cx="1247775" cy="76200"/>
        </a:xfrm>
        <a:prstGeom prst="leftBracket">
          <a:avLst>
            <a:gd name="adj" fmla="val -49041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1</xdr:row>
      <xdr:rowOff>142875</xdr:rowOff>
    </xdr:from>
    <xdr:to>
      <xdr:col>6</xdr:col>
      <xdr:colOff>819150</xdr:colOff>
      <xdr:row>2</xdr:row>
      <xdr:rowOff>133350</xdr:rowOff>
    </xdr:to>
    <xdr:sp>
      <xdr:nvSpPr>
        <xdr:cNvPr id="8" name="Text Box 51"/>
        <xdr:cNvSpPr txBox="1">
          <a:spLocks noChangeArrowheads="1"/>
        </xdr:cNvSpPr>
      </xdr:nvSpPr>
      <xdr:spPr>
        <a:xfrm>
          <a:off x="5972175" y="342900"/>
          <a:ext cx="3333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PT</a:t>
          </a:r>
        </a:p>
      </xdr:txBody>
    </xdr:sp>
    <xdr:clientData/>
  </xdr:twoCellAnchor>
  <xdr:twoCellAnchor>
    <xdr:from>
      <xdr:col>0</xdr:col>
      <xdr:colOff>457200</xdr:colOff>
      <xdr:row>31</xdr:row>
      <xdr:rowOff>0</xdr:rowOff>
    </xdr:from>
    <xdr:to>
      <xdr:col>1</xdr:col>
      <xdr:colOff>0</xdr:colOff>
      <xdr:row>31</xdr:row>
      <xdr:rowOff>142875</xdr:rowOff>
    </xdr:to>
    <xdr:sp>
      <xdr:nvSpPr>
        <xdr:cNvPr id="9" name="Text Box 52"/>
        <xdr:cNvSpPr txBox="1">
          <a:spLocks noChangeArrowheads="1"/>
        </xdr:cNvSpPr>
      </xdr:nvSpPr>
      <xdr:spPr>
        <a:xfrm>
          <a:off x="457200" y="5162550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PT</a:t>
          </a:r>
        </a:p>
      </xdr:txBody>
    </xdr:sp>
    <xdr:clientData/>
  </xdr:twoCellAnchor>
  <xdr:twoCellAnchor>
    <xdr:from>
      <xdr:col>6</xdr:col>
      <xdr:colOff>47625</xdr:colOff>
      <xdr:row>24</xdr:row>
      <xdr:rowOff>152400</xdr:rowOff>
    </xdr:from>
    <xdr:to>
      <xdr:col>9</xdr:col>
      <xdr:colOff>171450</xdr:colOff>
      <xdr:row>26</xdr:row>
      <xdr:rowOff>66675</xdr:rowOff>
    </xdr:to>
    <xdr:grpSp>
      <xdr:nvGrpSpPr>
        <xdr:cNvPr id="10" name="Group 55"/>
        <xdr:cNvGrpSpPr>
          <a:grpSpLocks/>
        </xdr:cNvGrpSpPr>
      </xdr:nvGrpSpPr>
      <xdr:grpSpPr>
        <a:xfrm>
          <a:off x="5534025" y="4162425"/>
          <a:ext cx="2543175" cy="257175"/>
          <a:chOff x="478" y="312"/>
          <a:chExt cx="72" cy="15"/>
        </a:xfrm>
        <a:solidFill>
          <a:srgbClr val="FFFFFF"/>
        </a:solidFill>
      </xdr:grpSpPr>
      <xdr:sp>
        <xdr:nvSpPr>
          <xdr:cNvPr id="11" name="AutoShape 56"/>
          <xdr:cNvSpPr>
            <a:spLocks/>
          </xdr:cNvSpPr>
        </xdr:nvSpPr>
        <xdr:spPr>
          <a:xfrm rot="16200000" flipH="1" flipV="1">
            <a:off x="478" y="318"/>
            <a:ext cx="72" cy="2"/>
          </a:xfrm>
          <a:prstGeom prst="rightBracket">
            <a:avLst>
              <a:gd name="adj" fmla="val -50000"/>
            </a:avLst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57"/>
          <xdr:cNvSpPr txBox="1">
            <a:spLocks noChangeArrowheads="1"/>
          </xdr:cNvSpPr>
        </xdr:nvSpPr>
        <xdr:spPr>
          <a:xfrm>
            <a:off x="506" y="312"/>
            <a:ext cx="19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B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32</xdr:row>
      <xdr:rowOff>19050</xdr:rowOff>
    </xdr:from>
    <xdr:to>
      <xdr:col>10</xdr:col>
      <xdr:colOff>0</xdr:colOff>
      <xdr:row>33</xdr:row>
      <xdr:rowOff>19050</xdr:rowOff>
    </xdr:to>
    <xdr:grpSp>
      <xdr:nvGrpSpPr>
        <xdr:cNvPr id="1" name="Group 4"/>
        <xdr:cNvGrpSpPr>
          <a:grpSpLocks/>
        </xdr:cNvGrpSpPr>
      </xdr:nvGrpSpPr>
      <xdr:grpSpPr>
        <a:xfrm>
          <a:off x="8162925" y="5429250"/>
          <a:ext cx="0" cy="161925"/>
          <a:chOff x="1187" y="132"/>
          <a:chExt cx="66" cy="19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 rot="5400000">
            <a:off x="1218" y="108"/>
            <a:ext cx="3" cy="66"/>
          </a:xfrm>
          <a:prstGeom prst="rightBracket">
            <a:avLst>
              <a:gd name="adj" fmla="val -50000"/>
            </a:avLst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8162925" y="-10200414"/>
            <a:ext cx="0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A</a:t>
            </a:r>
          </a:p>
        </xdr:txBody>
      </xdr:sp>
    </xdr:grpSp>
    <xdr:clientData/>
  </xdr:twoCellAnchor>
  <xdr:twoCellAnchor>
    <xdr:from>
      <xdr:col>10</xdr:col>
      <xdr:colOff>0</xdr:colOff>
      <xdr:row>11</xdr:row>
      <xdr:rowOff>104775</xdr:rowOff>
    </xdr:from>
    <xdr:to>
      <xdr:col>10</xdr:col>
      <xdr:colOff>0</xdr:colOff>
      <xdr:row>12</xdr:row>
      <xdr:rowOff>133350</xdr:rowOff>
    </xdr:to>
    <xdr:sp>
      <xdr:nvSpPr>
        <xdr:cNvPr id="4" name="Text Box 32"/>
        <xdr:cNvSpPr txBox="1">
          <a:spLocks noChangeArrowheads="1"/>
        </xdr:cNvSpPr>
      </xdr:nvSpPr>
      <xdr:spPr>
        <a:xfrm>
          <a:off x="8162925" y="20097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≠</a:t>
          </a:r>
        </a:p>
      </xdr:txBody>
    </xdr:sp>
    <xdr:clientData/>
  </xdr:twoCellAnchor>
  <xdr:twoCellAnchor>
    <xdr:from>
      <xdr:col>9</xdr:col>
      <xdr:colOff>28575</xdr:colOff>
      <xdr:row>20</xdr:row>
      <xdr:rowOff>76200</xdr:rowOff>
    </xdr:from>
    <xdr:to>
      <xdr:col>10</xdr:col>
      <xdr:colOff>0</xdr:colOff>
      <xdr:row>21</xdr:row>
      <xdr:rowOff>95250</xdr:rowOff>
    </xdr:to>
    <xdr:sp>
      <xdr:nvSpPr>
        <xdr:cNvPr id="5" name="Text Box 38"/>
        <xdr:cNvSpPr txBox="1">
          <a:spLocks noChangeArrowheads="1"/>
        </xdr:cNvSpPr>
      </xdr:nvSpPr>
      <xdr:spPr>
        <a:xfrm>
          <a:off x="7858125" y="343852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P</a:t>
          </a:r>
        </a:p>
      </xdr:txBody>
    </xdr:sp>
    <xdr:clientData/>
  </xdr:twoCellAnchor>
  <xdr:twoCellAnchor>
    <xdr:from>
      <xdr:col>6</xdr:col>
      <xdr:colOff>57150</xdr:colOff>
      <xdr:row>2</xdr:row>
      <xdr:rowOff>47625</xdr:rowOff>
    </xdr:from>
    <xdr:to>
      <xdr:col>7</xdr:col>
      <xdr:colOff>314325</xdr:colOff>
      <xdr:row>2</xdr:row>
      <xdr:rowOff>123825</xdr:rowOff>
    </xdr:to>
    <xdr:sp>
      <xdr:nvSpPr>
        <xdr:cNvPr id="6" name="AutoShape 41"/>
        <xdr:cNvSpPr>
          <a:spLocks/>
        </xdr:cNvSpPr>
      </xdr:nvSpPr>
      <xdr:spPr>
        <a:xfrm rot="5400000">
          <a:off x="5667375" y="447675"/>
          <a:ext cx="1162050" cy="76200"/>
        </a:xfrm>
        <a:prstGeom prst="leftBracket">
          <a:avLst>
            <a:gd name="adj" fmla="val -49041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1</xdr:row>
      <xdr:rowOff>123825</xdr:rowOff>
    </xdr:from>
    <xdr:to>
      <xdr:col>6</xdr:col>
      <xdr:colOff>704850</xdr:colOff>
      <xdr:row>2</xdr:row>
      <xdr:rowOff>114300</xdr:rowOff>
    </xdr:to>
    <xdr:sp>
      <xdr:nvSpPr>
        <xdr:cNvPr id="7" name="Text Box 42"/>
        <xdr:cNvSpPr txBox="1">
          <a:spLocks noChangeArrowheads="1"/>
        </xdr:cNvSpPr>
      </xdr:nvSpPr>
      <xdr:spPr>
        <a:xfrm>
          <a:off x="6086475" y="323850"/>
          <a:ext cx="2286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PT</a:t>
          </a:r>
        </a:p>
      </xdr:txBody>
    </xdr:sp>
    <xdr:clientData/>
  </xdr:twoCellAnchor>
  <xdr:twoCellAnchor>
    <xdr:from>
      <xdr:col>0</xdr:col>
      <xdr:colOff>428625</xdr:colOff>
      <xdr:row>31</xdr:row>
      <xdr:rowOff>9525</xdr:rowOff>
    </xdr:from>
    <xdr:to>
      <xdr:col>0</xdr:col>
      <xdr:colOff>657225</xdr:colOff>
      <xdr:row>31</xdr:row>
      <xdr:rowOff>152400</xdr:rowOff>
    </xdr:to>
    <xdr:sp>
      <xdr:nvSpPr>
        <xdr:cNvPr id="8" name="Text Box 43"/>
        <xdr:cNvSpPr txBox="1">
          <a:spLocks noChangeArrowheads="1"/>
        </xdr:cNvSpPr>
      </xdr:nvSpPr>
      <xdr:spPr>
        <a:xfrm>
          <a:off x="428625" y="5257800"/>
          <a:ext cx="2286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PT</a:t>
          </a:r>
        </a:p>
      </xdr:txBody>
    </xdr:sp>
    <xdr:clientData/>
  </xdr:twoCellAnchor>
  <xdr:twoCellAnchor>
    <xdr:from>
      <xdr:col>0</xdr:col>
      <xdr:colOff>428625</xdr:colOff>
      <xdr:row>31</xdr:row>
      <xdr:rowOff>123825</xdr:rowOff>
    </xdr:from>
    <xdr:to>
      <xdr:col>1</xdr:col>
      <xdr:colOff>9525</xdr:colOff>
      <xdr:row>32</xdr:row>
      <xdr:rowOff>142875</xdr:rowOff>
    </xdr:to>
    <xdr:sp>
      <xdr:nvSpPr>
        <xdr:cNvPr id="9" name="Text Box 45"/>
        <xdr:cNvSpPr txBox="1">
          <a:spLocks noChangeArrowheads="1"/>
        </xdr:cNvSpPr>
      </xdr:nvSpPr>
      <xdr:spPr>
        <a:xfrm>
          <a:off x="428625" y="537210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P</a:t>
          </a:r>
        </a:p>
      </xdr:txBody>
    </xdr:sp>
    <xdr:clientData/>
  </xdr:twoCellAnchor>
  <xdr:twoCellAnchor>
    <xdr:from>
      <xdr:col>6</xdr:col>
      <xdr:colOff>104775</xdr:colOff>
      <xdr:row>22</xdr:row>
      <xdr:rowOff>9525</xdr:rowOff>
    </xdr:from>
    <xdr:to>
      <xdr:col>8</xdr:col>
      <xdr:colOff>857250</xdr:colOff>
      <xdr:row>23</xdr:row>
      <xdr:rowOff>85725</xdr:rowOff>
    </xdr:to>
    <xdr:grpSp>
      <xdr:nvGrpSpPr>
        <xdr:cNvPr id="10" name="Group 48"/>
        <xdr:cNvGrpSpPr>
          <a:grpSpLocks/>
        </xdr:cNvGrpSpPr>
      </xdr:nvGrpSpPr>
      <xdr:grpSpPr>
        <a:xfrm>
          <a:off x="5715000" y="3705225"/>
          <a:ext cx="2038350" cy="247650"/>
          <a:chOff x="478" y="312"/>
          <a:chExt cx="72" cy="15"/>
        </a:xfrm>
        <a:solidFill>
          <a:srgbClr val="FFFFFF"/>
        </a:solidFill>
      </xdr:grpSpPr>
      <xdr:sp>
        <xdr:nvSpPr>
          <xdr:cNvPr id="11" name="AutoShape 49"/>
          <xdr:cNvSpPr>
            <a:spLocks/>
          </xdr:cNvSpPr>
        </xdr:nvSpPr>
        <xdr:spPr>
          <a:xfrm rot="16200000" flipH="1" flipV="1">
            <a:off x="478" y="318"/>
            <a:ext cx="72" cy="2"/>
          </a:xfrm>
          <a:prstGeom prst="rightBracket">
            <a:avLst>
              <a:gd name="adj" fmla="val -50000"/>
            </a:avLst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50"/>
          <xdr:cNvSpPr txBox="1">
            <a:spLocks noChangeArrowheads="1"/>
          </xdr:cNvSpPr>
        </xdr:nvSpPr>
        <xdr:spPr>
          <a:xfrm>
            <a:off x="506" y="312"/>
            <a:ext cx="19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B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11</xdr:row>
      <xdr:rowOff>104775</xdr:rowOff>
    </xdr:from>
    <xdr:to>
      <xdr:col>8</xdr:col>
      <xdr:colOff>0</xdr:colOff>
      <xdr:row>12</xdr:row>
      <xdr:rowOff>133350</xdr:rowOff>
    </xdr:to>
    <xdr:sp>
      <xdr:nvSpPr>
        <xdr:cNvPr id="1" name="Text Box 32"/>
        <xdr:cNvSpPr txBox="1">
          <a:spLocks noChangeArrowheads="1"/>
        </xdr:cNvSpPr>
      </xdr:nvSpPr>
      <xdr:spPr>
        <a:xfrm>
          <a:off x="6934200" y="20193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≠</a:t>
          </a:r>
        </a:p>
      </xdr:txBody>
    </xdr:sp>
    <xdr:clientData/>
  </xdr:twoCellAnchor>
  <xdr:twoCellAnchor>
    <xdr:from>
      <xdr:col>6</xdr:col>
      <xdr:colOff>142875</xdr:colOff>
      <xdr:row>17</xdr:row>
      <xdr:rowOff>28575</xdr:rowOff>
    </xdr:from>
    <xdr:to>
      <xdr:col>6</xdr:col>
      <xdr:colOff>828675</xdr:colOff>
      <xdr:row>18</xdr:row>
      <xdr:rowOff>66675</xdr:rowOff>
    </xdr:to>
    <xdr:grpSp>
      <xdr:nvGrpSpPr>
        <xdr:cNvPr id="2" name="Group 55"/>
        <xdr:cNvGrpSpPr>
          <a:grpSpLocks/>
        </xdr:cNvGrpSpPr>
      </xdr:nvGrpSpPr>
      <xdr:grpSpPr>
        <a:xfrm>
          <a:off x="5324475" y="2924175"/>
          <a:ext cx="685800" cy="209550"/>
          <a:chOff x="478" y="312"/>
          <a:chExt cx="72" cy="15"/>
        </a:xfrm>
        <a:solidFill>
          <a:srgbClr val="FFFFFF"/>
        </a:solidFill>
      </xdr:grpSpPr>
      <xdr:sp>
        <xdr:nvSpPr>
          <xdr:cNvPr id="3" name="AutoShape 34"/>
          <xdr:cNvSpPr>
            <a:spLocks/>
          </xdr:cNvSpPr>
        </xdr:nvSpPr>
        <xdr:spPr>
          <a:xfrm rot="16200000" flipH="1" flipV="1">
            <a:off x="478" y="318"/>
            <a:ext cx="72" cy="2"/>
          </a:xfrm>
          <a:prstGeom prst="rightBracket">
            <a:avLst>
              <a:gd name="adj" fmla="val -50000"/>
            </a:avLst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35"/>
          <xdr:cNvSpPr txBox="1">
            <a:spLocks noChangeArrowheads="1"/>
          </xdr:cNvSpPr>
        </xdr:nvSpPr>
        <xdr:spPr>
          <a:xfrm>
            <a:off x="506" y="312"/>
            <a:ext cx="19" cy="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B</a:t>
            </a:r>
          </a:p>
        </xdr:txBody>
      </xdr:sp>
    </xdr:grpSp>
    <xdr:clientData/>
  </xdr:twoCellAnchor>
  <xdr:twoCellAnchor>
    <xdr:from>
      <xdr:col>0</xdr:col>
      <xdr:colOff>523875</xdr:colOff>
      <xdr:row>25</xdr:row>
      <xdr:rowOff>133350</xdr:rowOff>
    </xdr:from>
    <xdr:to>
      <xdr:col>1</xdr:col>
      <xdr:colOff>104775</xdr:colOff>
      <xdr:row>26</xdr:row>
      <xdr:rowOff>152400</xdr:rowOff>
    </xdr:to>
    <xdr:sp>
      <xdr:nvSpPr>
        <xdr:cNvPr id="5" name="Text Box 56"/>
        <xdr:cNvSpPr txBox="1">
          <a:spLocks noChangeArrowheads="1"/>
        </xdr:cNvSpPr>
      </xdr:nvSpPr>
      <xdr:spPr>
        <a:xfrm>
          <a:off x="523875" y="4362450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P</a:t>
          </a:r>
        </a:p>
      </xdr:txBody>
    </xdr:sp>
    <xdr:clientData/>
  </xdr:twoCellAnchor>
  <xdr:twoCellAnchor>
    <xdr:from>
      <xdr:col>7</xdr:col>
      <xdr:colOff>66675</xdr:colOff>
      <xdr:row>15</xdr:row>
      <xdr:rowOff>95250</xdr:rowOff>
    </xdr:from>
    <xdr:to>
      <xdr:col>7</xdr:col>
      <xdr:colOff>361950</xdr:colOff>
      <xdr:row>16</xdr:row>
      <xdr:rowOff>142875</xdr:rowOff>
    </xdr:to>
    <xdr:sp>
      <xdr:nvSpPr>
        <xdr:cNvPr id="6" name="Text Box 57"/>
        <xdr:cNvSpPr txBox="1">
          <a:spLocks noChangeArrowheads="1"/>
        </xdr:cNvSpPr>
      </xdr:nvSpPr>
      <xdr:spPr>
        <a:xfrm>
          <a:off x="6153150" y="2657475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P</a:t>
          </a:r>
        </a:p>
      </xdr:txBody>
    </xdr:sp>
    <xdr:clientData/>
  </xdr:twoCellAnchor>
  <xdr:twoCellAnchor>
    <xdr:from>
      <xdr:col>6</xdr:col>
      <xdr:colOff>876300</xdr:colOff>
      <xdr:row>12</xdr:row>
      <xdr:rowOff>123825</xdr:rowOff>
    </xdr:from>
    <xdr:to>
      <xdr:col>7</xdr:col>
      <xdr:colOff>238125</xdr:colOff>
      <xdr:row>14</xdr:row>
      <xdr:rowOff>38100</xdr:rowOff>
    </xdr:to>
    <xdr:grpSp>
      <xdr:nvGrpSpPr>
        <xdr:cNvPr id="7" name="Group 59"/>
        <xdr:cNvGrpSpPr>
          <a:grpSpLocks/>
        </xdr:cNvGrpSpPr>
      </xdr:nvGrpSpPr>
      <xdr:grpSpPr>
        <a:xfrm>
          <a:off x="6057900" y="2200275"/>
          <a:ext cx="266700" cy="238125"/>
          <a:chOff x="9" y="504"/>
          <a:chExt cx="30" cy="22"/>
        </a:xfrm>
        <a:solidFill>
          <a:srgbClr val="FFFFFF"/>
        </a:solidFill>
      </xdr:grpSpPr>
      <xdr:sp>
        <xdr:nvSpPr>
          <xdr:cNvPr id="8" name="Text Box 60"/>
          <xdr:cNvSpPr txBox="1">
            <a:spLocks noChangeArrowheads="1"/>
          </xdr:cNvSpPr>
        </xdr:nvSpPr>
        <xdr:spPr>
          <a:xfrm>
            <a:off x="9" y="504"/>
            <a:ext cx="3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4008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P</a:t>
            </a:r>
          </a:p>
        </xdr:txBody>
      </xdr:sp>
      <xdr:sp>
        <xdr:nvSpPr>
          <xdr:cNvPr id="9" name="Line 61"/>
          <xdr:cNvSpPr>
            <a:spLocks/>
          </xdr:cNvSpPr>
        </xdr:nvSpPr>
        <xdr:spPr>
          <a:xfrm>
            <a:off x="20" y="510"/>
            <a:ext cx="8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485775</xdr:colOff>
      <xdr:row>26</xdr:row>
      <xdr:rowOff>123825</xdr:rowOff>
    </xdr:from>
    <xdr:to>
      <xdr:col>1</xdr:col>
      <xdr:colOff>0</xdr:colOff>
      <xdr:row>28</xdr:row>
      <xdr:rowOff>9525</xdr:rowOff>
    </xdr:to>
    <xdr:grpSp>
      <xdr:nvGrpSpPr>
        <xdr:cNvPr id="10" name="Group 65"/>
        <xdr:cNvGrpSpPr>
          <a:grpSpLocks/>
        </xdr:cNvGrpSpPr>
      </xdr:nvGrpSpPr>
      <xdr:grpSpPr>
        <a:xfrm>
          <a:off x="485775" y="4514850"/>
          <a:ext cx="276225" cy="209550"/>
          <a:chOff x="9" y="504"/>
          <a:chExt cx="30" cy="22"/>
        </a:xfrm>
        <a:solidFill>
          <a:srgbClr val="FFFFFF"/>
        </a:solidFill>
      </xdr:grpSpPr>
      <xdr:sp>
        <xdr:nvSpPr>
          <xdr:cNvPr id="11" name="Text Box 66"/>
          <xdr:cNvSpPr txBox="1">
            <a:spLocks noChangeArrowheads="1"/>
          </xdr:cNvSpPr>
        </xdr:nvSpPr>
        <xdr:spPr>
          <a:xfrm>
            <a:off x="9" y="504"/>
            <a:ext cx="3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4008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P</a:t>
            </a:r>
          </a:p>
        </xdr:txBody>
      </xdr:sp>
      <xdr:sp>
        <xdr:nvSpPr>
          <xdr:cNvPr id="12" name="Line 67"/>
          <xdr:cNvSpPr>
            <a:spLocks/>
          </xdr:cNvSpPr>
        </xdr:nvSpPr>
        <xdr:spPr>
          <a:xfrm>
            <a:off x="20" y="510"/>
            <a:ext cx="8" cy="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5</xdr:row>
      <xdr:rowOff>9525</xdr:rowOff>
    </xdr:from>
    <xdr:to>
      <xdr:col>4</xdr:col>
      <xdr:colOff>361950</xdr:colOff>
      <xdr:row>6</xdr:row>
      <xdr:rowOff>9525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5048250" y="9239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*</a:t>
          </a:r>
        </a:p>
      </xdr:txBody>
    </xdr:sp>
    <xdr:clientData/>
  </xdr:twoCellAnchor>
  <xdr:twoCellAnchor>
    <xdr:from>
      <xdr:col>4</xdr:col>
      <xdr:colOff>238125</xdr:colOff>
      <xdr:row>6</xdr:row>
      <xdr:rowOff>0</xdr:rowOff>
    </xdr:from>
    <xdr:to>
      <xdr:col>4</xdr:col>
      <xdr:colOff>238125</xdr:colOff>
      <xdr:row>11</xdr:row>
      <xdr:rowOff>152400</xdr:rowOff>
    </xdr:to>
    <xdr:sp>
      <xdr:nvSpPr>
        <xdr:cNvPr id="2" name="Line 12"/>
        <xdr:cNvSpPr>
          <a:spLocks/>
        </xdr:cNvSpPr>
      </xdr:nvSpPr>
      <xdr:spPr>
        <a:xfrm>
          <a:off x="5124450" y="1085850"/>
          <a:ext cx="0" cy="9620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123825</xdr:rowOff>
    </xdr:from>
    <xdr:to>
      <xdr:col>4</xdr:col>
      <xdr:colOff>276225</xdr:colOff>
      <xdr:row>11</xdr:row>
      <xdr:rowOff>123825</xdr:rowOff>
    </xdr:to>
    <xdr:sp>
      <xdr:nvSpPr>
        <xdr:cNvPr id="3" name="Line 13"/>
        <xdr:cNvSpPr>
          <a:spLocks/>
        </xdr:cNvSpPr>
      </xdr:nvSpPr>
      <xdr:spPr>
        <a:xfrm>
          <a:off x="5076825" y="2019300"/>
          <a:ext cx="857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24</xdr:row>
      <xdr:rowOff>19050</xdr:rowOff>
    </xdr:from>
    <xdr:to>
      <xdr:col>4</xdr:col>
      <xdr:colOff>314325</xdr:colOff>
      <xdr:row>25</xdr:row>
      <xdr:rowOff>28575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5000625" y="401955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*</a:t>
          </a:r>
        </a:p>
      </xdr:txBody>
    </xdr:sp>
    <xdr:clientData/>
  </xdr:twoCellAnchor>
  <xdr:twoCellAnchor>
    <xdr:from>
      <xdr:col>4</xdr:col>
      <xdr:colOff>190500</xdr:colOff>
      <xdr:row>25</xdr:row>
      <xdr:rowOff>19050</xdr:rowOff>
    </xdr:from>
    <xdr:to>
      <xdr:col>4</xdr:col>
      <xdr:colOff>190500</xdr:colOff>
      <xdr:row>26</xdr:row>
      <xdr:rowOff>133350</xdr:rowOff>
    </xdr:to>
    <xdr:sp>
      <xdr:nvSpPr>
        <xdr:cNvPr id="5" name="Line 16"/>
        <xdr:cNvSpPr>
          <a:spLocks/>
        </xdr:cNvSpPr>
      </xdr:nvSpPr>
      <xdr:spPr>
        <a:xfrm>
          <a:off x="5076825" y="4181475"/>
          <a:ext cx="0" cy="2762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26</xdr:row>
      <xdr:rowOff>114300</xdr:rowOff>
    </xdr:from>
    <xdr:to>
      <xdr:col>4</xdr:col>
      <xdr:colOff>238125</xdr:colOff>
      <xdr:row>26</xdr:row>
      <xdr:rowOff>114300</xdr:rowOff>
    </xdr:to>
    <xdr:sp>
      <xdr:nvSpPr>
        <xdr:cNvPr id="6" name="Line 17"/>
        <xdr:cNvSpPr>
          <a:spLocks/>
        </xdr:cNvSpPr>
      </xdr:nvSpPr>
      <xdr:spPr>
        <a:xfrm>
          <a:off x="5038725" y="4438650"/>
          <a:ext cx="857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35</xdr:row>
      <xdr:rowOff>0</xdr:rowOff>
    </xdr:from>
    <xdr:to>
      <xdr:col>4</xdr:col>
      <xdr:colOff>333375</xdr:colOff>
      <xdr:row>36</xdr:row>
      <xdr:rowOff>9525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5019675" y="578167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*</a:t>
          </a:r>
        </a:p>
      </xdr:txBody>
    </xdr:sp>
    <xdr:clientData/>
  </xdr:twoCellAnchor>
  <xdr:twoCellAnchor>
    <xdr:from>
      <xdr:col>4</xdr:col>
      <xdr:colOff>161925</xdr:colOff>
      <xdr:row>36</xdr:row>
      <xdr:rowOff>123825</xdr:rowOff>
    </xdr:from>
    <xdr:to>
      <xdr:col>4</xdr:col>
      <xdr:colOff>247650</xdr:colOff>
      <xdr:row>36</xdr:row>
      <xdr:rowOff>123825</xdr:rowOff>
    </xdr:to>
    <xdr:sp>
      <xdr:nvSpPr>
        <xdr:cNvPr id="8" name="Line 20"/>
        <xdr:cNvSpPr>
          <a:spLocks/>
        </xdr:cNvSpPr>
      </xdr:nvSpPr>
      <xdr:spPr>
        <a:xfrm>
          <a:off x="5048250" y="6067425"/>
          <a:ext cx="857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36</xdr:row>
      <xdr:rowOff>9525</xdr:rowOff>
    </xdr:from>
    <xdr:to>
      <xdr:col>4</xdr:col>
      <xdr:colOff>209550</xdr:colOff>
      <xdr:row>36</xdr:row>
      <xdr:rowOff>114300</xdr:rowOff>
    </xdr:to>
    <xdr:sp>
      <xdr:nvSpPr>
        <xdr:cNvPr id="9" name="Line 21"/>
        <xdr:cNvSpPr>
          <a:spLocks/>
        </xdr:cNvSpPr>
      </xdr:nvSpPr>
      <xdr:spPr>
        <a:xfrm>
          <a:off x="5095875" y="5953125"/>
          <a:ext cx="0" cy="1047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41</xdr:row>
      <xdr:rowOff>161925</xdr:rowOff>
    </xdr:from>
    <xdr:to>
      <xdr:col>1</xdr:col>
      <xdr:colOff>38100</xdr:colOff>
      <xdr:row>43</xdr:row>
      <xdr:rowOff>0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266700" y="6924675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*</a:t>
          </a:r>
        </a:p>
      </xdr:txBody>
    </xdr:sp>
    <xdr:clientData/>
  </xdr:twoCellAnchor>
  <xdr:twoCellAnchor>
    <xdr:from>
      <xdr:col>4</xdr:col>
      <xdr:colOff>1057275</xdr:colOff>
      <xdr:row>40</xdr:row>
      <xdr:rowOff>0</xdr:rowOff>
    </xdr:from>
    <xdr:to>
      <xdr:col>5</xdr:col>
      <xdr:colOff>333375</xdr:colOff>
      <xdr:row>41</xdr:row>
      <xdr:rowOff>0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5943600" y="6591300"/>
          <a:ext cx="390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P</a:t>
          </a:r>
        </a:p>
      </xdr:txBody>
    </xdr:sp>
    <xdr:clientData/>
  </xdr:twoCellAnchor>
  <xdr:twoCellAnchor>
    <xdr:from>
      <xdr:col>0</xdr:col>
      <xdr:colOff>19050</xdr:colOff>
      <xdr:row>40</xdr:row>
      <xdr:rowOff>142875</xdr:rowOff>
    </xdr:from>
    <xdr:to>
      <xdr:col>1</xdr:col>
      <xdr:colOff>85725</xdr:colOff>
      <xdr:row>42</xdr:row>
      <xdr:rowOff>19050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19050" y="6734175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P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32</xdr:row>
      <xdr:rowOff>19050</xdr:rowOff>
    </xdr:from>
    <xdr:to>
      <xdr:col>9</xdr:col>
      <xdr:colOff>0</xdr:colOff>
      <xdr:row>33</xdr:row>
      <xdr:rowOff>19050</xdr:rowOff>
    </xdr:to>
    <xdr:grpSp>
      <xdr:nvGrpSpPr>
        <xdr:cNvPr id="1" name="Group 4"/>
        <xdr:cNvGrpSpPr>
          <a:grpSpLocks/>
        </xdr:cNvGrpSpPr>
      </xdr:nvGrpSpPr>
      <xdr:grpSpPr>
        <a:xfrm>
          <a:off x="9029700" y="5391150"/>
          <a:ext cx="0" cy="161925"/>
          <a:chOff x="1187" y="132"/>
          <a:chExt cx="66" cy="19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 rot="5400000">
            <a:off x="1218" y="108"/>
            <a:ext cx="3" cy="66"/>
          </a:xfrm>
          <a:prstGeom prst="rightBracket">
            <a:avLst>
              <a:gd name="adj" fmla="val -50000"/>
            </a:avLst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9029700" y="-10200414"/>
            <a:ext cx="0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A</a:t>
            </a:r>
          </a:p>
        </xdr:txBody>
      </xdr:sp>
    </xdr:grpSp>
    <xdr:clientData/>
  </xdr:twoCellAnchor>
  <xdr:twoCellAnchor>
    <xdr:from>
      <xdr:col>9</xdr:col>
      <xdr:colOff>0</xdr:colOff>
      <xdr:row>16</xdr:row>
      <xdr:rowOff>123825</xdr:rowOff>
    </xdr:from>
    <xdr:to>
      <xdr:col>9</xdr:col>
      <xdr:colOff>0</xdr:colOff>
      <xdr:row>17</xdr:row>
      <xdr:rowOff>152400</xdr:rowOff>
    </xdr:to>
    <xdr:grpSp>
      <xdr:nvGrpSpPr>
        <xdr:cNvPr id="4" name="Group 29"/>
        <xdr:cNvGrpSpPr>
          <a:grpSpLocks/>
        </xdr:cNvGrpSpPr>
      </xdr:nvGrpSpPr>
      <xdr:grpSpPr>
        <a:xfrm>
          <a:off x="9029700" y="2886075"/>
          <a:ext cx="0" cy="190500"/>
          <a:chOff x="104" y="525"/>
          <a:chExt cx="28" cy="21"/>
        </a:xfrm>
        <a:solidFill>
          <a:srgbClr val="FFFFFF"/>
        </a:solidFill>
      </xdr:grpSpPr>
      <xdr:sp>
        <xdr:nvSpPr>
          <xdr:cNvPr id="5" name="Oval 30"/>
          <xdr:cNvSpPr>
            <a:spLocks/>
          </xdr:cNvSpPr>
        </xdr:nvSpPr>
        <xdr:spPr>
          <a:xfrm>
            <a:off x="110" y="532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31"/>
          <xdr:cNvSpPr txBox="1">
            <a:spLocks noChangeArrowheads="1"/>
          </xdr:cNvSpPr>
        </xdr:nvSpPr>
        <xdr:spPr>
          <a:xfrm>
            <a:off x="9029700" y="-11273763"/>
            <a:ext cx="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4008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P</a:t>
            </a:r>
          </a:p>
        </xdr:txBody>
      </xdr:sp>
    </xdr:grpSp>
    <xdr:clientData/>
  </xdr:twoCellAnchor>
  <xdr:twoCellAnchor>
    <xdr:from>
      <xdr:col>9</xdr:col>
      <xdr:colOff>0</xdr:colOff>
      <xdr:row>11</xdr:row>
      <xdr:rowOff>104775</xdr:rowOff>
    </xdr:from>
    <xdr:to>
      <xdr:col>9</xdr:col>
      <xdr:colOff>0</xdr:colOff>
      <xdr:row>12</xdr:row>
      <xdr:rowOff>133350</xdr:rowOff>
    </xdr:to>
    <xdr:sp>
      <xdr:nvSpPr>
        <xdr:cNvPr id="7" name="Text Box 32"/>
        <xdr:cNvSpPr txBox="1">
          <a:spLocks noChangeArrowheads="1"/>
        </xdr:cNvSpPr>
      </xdr:nvSpPr>
      <xdr:spPr>
        <a:xfrm>
          <a:off x="9029700" y="20574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≠</a:t>
          </a:r>
        </a:p>
      </xdr:txBody>
    </xdr:sp>
    <xdr:clientData/>
  </xdr:twoCellAnchor>
  <xdr:twoCellAnchor>
    <xdr:from>
      <xdr:col>4</xdr:col>
      <xdr:colOff>247650</xdr:colOff>
      <xdr:row>18</xdr:row>
      <xdr:rowOff>0</xdr:rowOff>
    </xdr:from>
    <xdr:to>
      <xdr:col>5</xdr:col>
      <xdr:colOff>9525</xdr:colOff>
      <xdr:row>18</xdr:row>
      <xdr:rowOff>171450</xdr:rowOff>
    </xdr:to>
    <xdr:sp>
      <xdr:nvSpPr>
        <xdr:cNvPr id="8" name="Text Box 55"/>
        <xdr:cNvSpPr txBox="1">
          <a:spLocks noChangeArrowheads="1"/>
        </xdr:cNvSpPr>
      </xdr:nvSpPr>
      <xdr:spPr>
        <a:xfrm>
          <a:off x="4743450" y="3086100"/>
          <a:ext cx="609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B/1-1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2" sqref="H3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4"/>
  <sheetViews>
    <sheetView zoomScale="93" zoomScaleNormal="93" zoomScalePageLayoutView="0" workbookViewId="0" topLeftCell="A22">
      <selection activeCell="C80" sqref="C80"/>
    </sheetView>
  </sheetViews>
  <sheetFormatPr defaultColWidth="11.421875" defaultRowHeight="12.75"/>
  <cols>
    <col min="1" max="1" width="15.28125" style="0" customWidth="1"/>
    <col min="2" max="2" width="42.00390625" style="0" customWidth="1"/>
    <col min="3" max="3" width="18.57421875" style="0" customWidth="1"/>
  </cols>
  <sheetData>
    <row r="1" spans="1:6" ht="15">
      <c r="A1" s="373" t="s">
        <v>190</v>
      </c>
      <c r="B1" s="374"/>
      <c r="C1" s="374"/>
      <c r="D1" s="374"/>
      <c r="E1" s="374"/>
      <c r="F1" s="374"/>
    </row>
    <row r="2" spans="1:6" ht="14.25">
      <c r="A2" s="375" t="s">
        <v>332</v>
      </c>
      <c r="B2" s="374"/>
      <c r="C2" s="374"/>
      <c r="D2" s="374"/>
      <c r="E2" s="374"/>
      <c r="F2" s="374"/>
    </row>
    <row r="3" spans="1:6" ht="15">
      <c r="A3" s="376" t="s">
        <v>333</v>
      </c>
      <c r="B3" s="374"/>
      <c r="C3" s="374"/>
      <c r="D3" s="374"/>
      <c r="E3" s="374"/>
      <c r="F3" s="374"/>
    </row>
    <row r="4" spans="1:6" ht="14.25">
      <c r="A4" s="377"/>
      <c r="B4" s="374"/>
      <c r="C4" s="374"/>
      <c r="D4" s="374"/>
      <c r="E4" s="374"/>
      <c r="F4" s="374"/>
    </row>
    <row r="5" spans="1:6" ht="12.75">
      <c r="A5" s="20"/>
      <c r="B5" s="399" t="s">
        <v>334</v>
      </c>
      <c r="C5" s="400">
        <v>151000</v>
      </c>
      <c r="D5" s="374"/>
      <c r="E5" s="374"/>
      <c r="F5" s="374"/>
    </row>
    <row r="6" spans="1:6" ht="12.75">
      <c r="A6" s="20"/>
      <c r="B6" s="399" t="s">
        <v>335</v>
      </c>
      <c r="C6" s="400">
        <v>132400</v>
      </c>
      <c r="D6" s="374"/>
      <c r="E6" s="374"/>
      <c r="F6" s="374"/>
    </row>
    <row r="7" spans="1:6" ht="12.75">
      <c r="A7" s="20"/>
      <c r="B7" s="399" t="s">
        <v>336</v>
      </c>
      <c r="C7" s="400">
        <v>81220</v>
      </c>
      <c r="D7" s="374"/>
      <c r="E7" s="374"/>
      <c r="F7" s="374"/>
    </row>
    <row r="8" spans="1:6" ht="12.75">
      <c r="A8" s="378"/>
      <c r="B8" s="399" t="s">
        <v>337</v>
      </c>
      <c r="C8" s="400">
        <f>+C5+C6-C7</f>
        <v>202180</v>
      </c>
      <c r="D8" s="374"/>
      <c r="E8" s="374"/>
      <c r="F8" s="374"/>
    </row>
    <row r="9" spans="1:6" ht="12.75">
      <c r="A9" s="20"/>
      <c r="B9" s="399" t="s">
        <v>338</v>
      </c>
      <c r="C9" s="400">
        <v>201835</v>
      </c>
      <c r="D9" s="374"/>
      <c r="E9" s="374"/>
      <c r="F9" s="374"/>
    </row>
    <row r="10" spans="1:6" ht="12.75">
      <c r="A10" s="20"/>
      <c r="B10" s="401" t="s">
        <v>339</v>
      </c>
      <c r="C10" s="402">
        <f>+C8-C9</f>
        <v>345</v>
      </c>
      <c r="D10" s="374"/>
      <c r="E10" s="374"/>
      <c r="F10" s="374"/>
    </row>
    <row r="11" spans="1:6" ht="12.75">
      <c r="A11" s="20"/>
      <c r="B11" s="379"/>
      <c r="C11" s="379"/>
      <c r="D11" s="374"/>
      <c r="E11" s="374"/>
      <c r="F11" s="374"/>
    </row>
    <row r="12" spans="1:6" ht="14.25">
      <c r="A12" s="375" t="s">
        <v>340</v>
      </c>
      <c r="B12" s="380"/>
      <c r="C12" s="380"/>
      <c r="D12" s="380"/>
      <c r="E12" s="380"/>
      <c r="F12" s="380"/>
    </row>
    <row r="13" spans="1:6" ht="15">
      <c r="A13" s="479" t="s">
        <v>341</v>
      </c>
      <c r="B13" s="479"/>
      <c r="C13" s="479"/>
      <c r="D13" s="479"/>
      <c r="E13" s="479"/>
      <c r="F13" s="479"/>
    </row>
    <row r="14" spans="1:6" ht="14.25">
      <c r="A14" s="480" t="s">
        <v>342</v>
      </c>
      <c r="B14" s="480"/>
      <c r="C14" s="480"/>
      <c r="D14" s="480"/>
      <c r="E14" s="480"/>
      <c r="F14" s="480"/>
    </row>
    <row r="15" spans="1:6" ht="12.75">
      <c r="A15" s="20"/>
      <c r="B15" s="374"/>
      <c r="C15" s="374"/>
      <c r="D15" s="374"/>
      <c r="E15" s="374"/>
      <c r="F15" s="374"/>
    </row>
    <row r="16" spans="1:6" ht="15">
      <c r="A16" s="481" t="s">
        <v>343</v>
      </c>
      <c r="B16" s="482"/>
      <c r="C16" s="482"/>
      <c r="D16" s="482"/>
      <c r="E16" s="482"/>
      <c r="F16" s="482"/>
    </row>
    <row r="17" ht="13.5" thickBot="1"/>
    <row r="18" spans="2:7" ht="15">
      <c r="B18" s="483" t="s">
        <v>218</v>
      </c>
      <c r="C18" s="485" t="s">
        <v>344</v>
      </c>
      <c r="D18" s="485"/>
      <c r="E18" s="485" t="s">
        <v>345</v>
      </c>
      <c r="F18" s="485"/>
      <c r="G18" s="486" t="s">
        <v>346</v>
      </c>
    </row>
    <row r="19" spans="2:7" ht="15">
      <c r="B19" s="484"/>
      <c r="C19" s="381" t="s">
        <v>347</v>
      </c>
      <c r="D19" s="381" t="s">
        <v>348</v>
      </c>
      <c r="E19" s="381" t="s">
        <v>347</v>
      </c>
      <c r="F19" s="381" t="s">
        <v>348</v>
      </c>
      <c r="G19" s="487"/>
    </row>
    <row r="20" spans="2:7" ht="14.25">
      <c r="B20" s="382" t="s">
        <v>349</v>
      </c>
      <c r="C20" s="383">
        <v>90</v>
      </c>
      <c r="D20" s="383">
        <v>5010</v>
      </c>
      <c r="E20" s="383">
        <v>70</v>
      </c>
      <c r="F20" s="383">
        <v>2923</v>
      </c>
      <c r="G20" s="384">
        <f>+D20-F20</f>
        <v>2087</v>
      </c>
    </row>
    <row r="21" spans="2:7" ht="14.25">
      <c r="B21" s="382" t="s">
        <v>350</v>
      </c>
      <c r="C21" s="383">
        <v>80</v>
      </c>
      <c r="D21" s="383">
        <v>3500</v>
      </c>
      <c r="E21" s="383">
        <v>65</v>
      </c>
      <c r="F21" s="383">
        <v>8901</v>
      </c>
      <c r="G21" s="384">
        <f>+D21-F21</f>
        <v>-5401</v>
      </c>
    </row>
    <row r="22" spans="2:7" ht="14.25">
      <c r="B22" s="385" t="s">
        <v>351</v>
      </c>
      <c r="C22" s="383">
        <v>101</v>
      </c>
      <c r="D22" s="383">
        <v>10200</v>
      </c>
      <c r="E22" s="383">
        <v>78</v>
      </c>
      <c r="F22" s="383">
        <v>12345</v>
      </c>
      <c r="G22" s="384">
        <f>+D22-F22</f>
        <v>-2145</v>
      </c>
    </row>
    <row r="23" spans="2:7" ht="14.25">
      <c r="B23" s="382" t="s">
        <v>352</v>
      </c>
      <c r="C23" s="383">
        <v>78</v>
      </c>
      <c r="D23" s="383">
        <v>31920</v>
      </c>
      <c r="E23" s="383">
        <v>101</v>
      </c>
      <c r="F23" s="383">
        <v>10478</v>
      </c>
      <c r="G23" s="384">
        <f>+D23-F23</f>
        <v>21442</v>
      </c>
    </row>
    <row r="24" spans="2:7" ht="14.25">
      <c r="B24" s="382" t="s">
        <v>353</v>
      </c>
      <c r="C24" s="383">
        <v>15</v>
      </c>
      <c r="D24" s="383">
        <v>1890</v>
      </c>
      <c r="E24" s="383">
        <v>56</v>
      </c>
      <c r="F24" s="383">
        <v>2891</v>
      </c>
      <c r="G24" s="384">
        <f>+D24-F24</f>
        <v>-1001</v>
      </c>
    </row>
    <row r="25" spans="2:7" ht="14.25">
      <c r="B25" s="386" t="s">
        <v>354</v>
      </c>
      <c r="C25" s="387">
        <f>SUM(C20:C24)</f>
        <v>364</v>
      </c>
      <c r="D25" s="387">
        <f>SUM(D20:D24)</f>
        <v>52520</v>
      </c>
      <c r="E25" s="387">
        <f>SUM(E20:E24)</f>
        <v>370</v>
      </c>
      <c r="F25" s="387">
        <f>SUM(F20:F24)</f>
        <v>37538</v>
      </c>
      <c r="G25" s="388">
        <f>SUM(G20:G24)</f>
        <v>14982</v>
      </c>
    </row>
    <row r="26" spans="2:7" ht="15" thickBot="1">
      <c r="B26" s="488" t="s">
        <v>355</v>
      </c>
      <c r="C26" s="489"/>
      <c r="D26" s="489"/>
      <c r="E26" s="489" t="s">
        <v>356</v>
      </c>
      <c r="F26" s="489"/>
      <c r="G26" s="490"/>
    </row>
    <row r="28" spans="1:7" ht="15">
      <c r="A28" s="481" t="s">
        <v>357</v>
      </c>
      <c r="B28" s="482"/>
      <c r="C28" s="482"/>
      <c r="D28" s="482"/>
      <c r="E28" s="482"/>
      <c r="F28" s="482"/>
      <c r="G28" s="482"/>
    </row>
    <row r="29" spans="1:7" ht="15">
      <c r="A29" s="389"/>
      <c r="B29" s="390"/>
      <c r="C29" s="390"/>
      <c r="D29" s="390"/>
      <c r="E29" s="390"/>
      <c r="F29" s="390"/>
      <c r="G29" s="390"/>
    </row>
    <row r="30" spans="1:7" ht="15">
      <c r="A30" s="389" t="s">
        <v>358</v>
      </c>
      <c r="B30" s="391">
        <v>200000</v>
      </c>
      <c r="C30" s="390"/>
      <c r="D30" s="390"/>
      <c r="E30" s="390"/>
      <c r="F30" s="390"/>
      <c r="G30" s="390"/>
    </row>
    <row r="31" spans="1:7" ht="15">
      <c r="A31" s="389" t="s">
        <v>359</v>
      </c>
      <c r="B31" s="392" t="s">
        <v>360</v>
      </c>
      <c r="C31" s="390"/>
      <c r="D31" s="390"/>
      <c r="E31" s="390"/>
      <c r="F31" s="390"/>
      <c r="G31" s="390"/>
    </row>
    <row r="32" spans="1:7" ht="15">
      <c r="A32" s="389" t="s">
        <v>361</v>
      </c>
      <c r="B32" s="392" t="s">
        <v>362</v>
      </c>
      <c r="C32" s="390"/>
      <c r="D32" s="390"/>
      <c r="E32" s="390"/>
      <c r="F32" s="390"/>
      <c r="G32" s="390"/>
    </row>
    <row r="33" spans="1:7" ht="15">
      <c r="A33" s="389"/>
      <c r="B33" s="390" t="s">
        <v>363</v>
      </c>
      <c r="C33" s="391">
        <v>200000</v>
      </c>
      <c r="D33" s="392" t="s">
        <v>364</v>
      </c>
      <c r="E33" s="392" t="s">
        <v>365</v>
      </c>
      <c r="F33" s="393">
        <f>(C33*8.19%)*(7/360)</f>
        <v>318.5</v>
      </c>
      <c r="G33" s="390"/>
    </row>
    <row r="34" spans="1:7" ht="15">
      <c r="A34" s="389"/>
      <c r="B34" s="390" t="s">
        <v>366</v>
      </c>
      <c r="C34" s="394">
        <f>+F33</f>
        <v>318.5</v>
      </c>
      <c r="D34" s="392" t="s">
        <v>367</v>
      </c>
      <c r="E34" s="390">
        <f>+C34*2%</f>
        <v>6.37</v>
      </c>
      <c r="F34" s="390"/>
      <c r="G34" s="390"/>
    </row>
    <row r="35" spans="1:7" ht="15">
      <c r="A35" s="356"/>
      <c r="B35" s="356"/>
      <c r="C35" s="356"/>
      <c r="D35" s="356"/>
      <c r="E35" s="356"/>
      <c r="F35" s="356"/>
      <c r="G35" s="356"/>
    </row>
    <row r="36" spans="1:7" ht="15">
      <c r="A36" s="481" t="s">
        <v>368</v>
      </c>
      <c r="B36" s="482"/>
      <c r="C36" s="482"/>
      <c r="D36" s="482"/>
      <c r="E36" s="482"/>
      <c r="F36" s="482"/>
      <c r="G36" s="482"/>
    </row>
    <row r="38" spans="1:7" ht="15">
      <c r="A38" s="481" t="s">
        <v>369</v>
      </c>
      <c r="B38" s="482"/>
      <c r="C38" s="482"/>
      <c r="D38" s="482"/>
      <c r="E38" s="482"/>
      <c r="F38" s="482"/>
      <c r="G38" s="482"/>
    </row>
    <row r="39" spans="1:7" ht="15">
      <c r="A39" s="389"/>
      <c r="B39" s="390"/>
      <c r="C39" s="390"/>
      <c r="D39" s="390"/>
      <c r="E39" s="390"/>
      <c r="F39" s="390"/>
      <c r="G39" s="390"/>
    </row>
    <row r="40" spans="1:7" ht="15">
      <c r="A40" s="389" t="s">
        <v>358</v>
      </c>
      <c r="B40" s="391">
        <v>500000</v>
      </c>
      <c r="C40" s="390"/>
      <c r="D40" s="390"/>
      <c r="E40" s="390"/>
      <c r="F40" s="390"/>
      <c r="G40" s="390"/>
    </row>
    <row r="41" spans="1:7" ht="15">
      <c r="A41" s="389" t="s">
        <v>359</v>
      </c>
      <c r="B41" s="395">
        <v>0.11</v>
      </c>
      <c r="C41" s="390"/>
      <c r="D41" s="390"/>
      <c r="E41" s="390"/>
      <c r="F41" s="390"/>
      <c r="G41" s="390"/>
    </row>
    <row r="42" spans="1:7" ht="15">
      <c r="A42" s="389" t="s">
        <v>361</v>
      </c>
      <c r="B42" s="392" t="s">
        <v>370</v>
      </c>
      <c r="C42" s="390"/>
      <c r="D42" s="390"/>
      <c r="E42" s="390"/>
      <c r="F42" s="390"/>
      <c r="G42" s="390"/>
    </row>
    <row r="43" spans="1:7" ht="15">
      <c r="A43" s="389"/>
      <c r="B43" s="390" t="s">
        <v>363</v>
      </c>
      <c r="C43" s="391">
        <f>+B40</f>
        <v>500000</v>
      </c>
      <c r="D43" s="392" t="s">
        <v>371</v>
      </c>
      <c r="E43" s="392" t="s">
        <v>372</v>
      </c>
      <c r="F43" s="393">
        <f>(C43*11%)*(91/360)</f>
        <v>13902.777777777777</v>
      </c>
      <c r="G43" s="390"/>
    </row>
    <row r="44" spans="1:6" ht="15">
      <c r="A44" s="389"/>
      <c r="B44" s="390" t="s">
        <v>366</v>
      </c>
      <c r="C44" s="394">
        <f>+F43</f>
        <v>13902.777777777777</v>
      </c>
      <c r="D44" s="392" t="s">
        <v>367</v>
      </c>
      <c r="E44" s="390">
        <f>+C44*2%</f>
        <v>278.05555555555554</v>
      </c>
      <c r="F44" s="390"/>
    </row>
    <row r="45" spans="1:6" ht="15">
      <c r="A45" s="389"/>
      <c r="B45" s="390"/>
      <c r="C45" s="394"/>
      <c r="D45" s="392"/>
      <c r="E45" s="390"/>
      <c r="F45" s="390"/>
    </row>
    <row r="46" spans="1:7" ht="15">
      <c r="A46" s="481" t="s">
        <v>373</v>
      </c>
      <c r="B46" s="482"/>
      <c r="C46" s="482"/>
      <c r="D46" s="482"/>
      <c r="E46" s="482"/>
      <c r="F46" s="482"/>
      <c r="G46" s="482"/>
    </row>
    <row r="47" spans="1:7" ht="15">
      <c r="A47" s="389" t="s">
        <v>358</v>
      </c>
      <c r="B47" s="391">
        <v>75000</v>
      </c>
      <c r="C47" s="390"/>
      <c r="D47" s="390"/>
      <c r="E47" s="390"/>
      <c r="F47" s="390"/>
      <c r="G47" s="390"/>
    </row>
    <row r="48" spans="1:7" ht="15">
      <c r="A48" s="389" t="s">
        <v>359</v>
      </c>
      <c r="B48" s="395">
        <v>0.14</v>
      </c>
      <c r="C48" s="390"/>
      <c r="D48" s="390"/>
      <c r="E48" s="390"/>
      <c r="F48" s="390"/>
      <c r="G48" s="390"/>
    </row>
    <row r="49" spans="1:7" ht="15">
      <c r="A49" s="389" t="s">
        <v>361</v>
      </c>
      <c r="B49" s="392" t="s">
        <v>374</v>
      </c>
      <c r="C49" s="390"/>
      <c r="D49" s="390"/>
      <c r="E49" s="390"/>
      <c r="F49" s="390"/>
      <c r="G49" s="390"/>
    </row>
    <row r="51" spans="1:7" ht="15">
      <c r="A51" s="491" t="s">
        <v>375</v>
      </c>
      <c r="B51" s="479"/>
      <c r="C51" s="479"/>
      <c r="D51" s="479"/>
      <c r="E51" s="479"/>
      <c r="F51" s="479"/>
      <c r="G51" s="479"/>
    </row>
    <row r="52" ht="14.25">
      <c r="A52" s="375"/>
    </row>
    <row r="53" spans="1:7" ht="15">
      <c r="A53" s="491" t="s">
        <v>376</v>
      </c>
      <c r="B53" s="479"/>
      <c r="C53" s="479"/>
      <c r="D53" s="479"/>
      <c r="E53" s="479"/>
      <c r="F53" s="479"/>
      <c r="G53" s="479"/>
    </row>
    <row r="54" ht="14.25">
      <c r="A54" s="396"/>
    </row>
    <row r="55" spans="1:7" ht="15">
      <c r="A55" s="481" t="s">
        <v>377</v>
      </c>
      <c r="B55" s="482"/>
      <c r="C55" s="482"/>
      <c r="D55" s="482"/>
      <c r="E55" s="482"/>
      <c r="F55" s="482"/>
      <c r="G55" s="482"/>
    </row>
    <row r="57" ht="15">
      <c r="A57" s="372" t="s">
        <v>378</v>
      </c>
    </row>
    <row r="58" spans="1:6" ht="15">
      <c r="A58">
        <v>200</v>
      </c>
      <c r="B58" t="s">
        <v>379</v>
      </c>
      <c r="C58" t="s">
        <v>380</v>
      </c>
      <c r="E58" t="s">
        <v>381</v>
      </c>
      <c r="F58" s="397">
        <f>0.04*A58</f>
        <v>8</v>
      </c>
    </row>
    <row r="59" spans="1:7" ht="15">
      <c r="A59" s="398">
        <v>20</v>
      </c>
      <c r="B59" t="s">
        <v>382</v>
      </c>
      <c r="C59" t="s">
        <v>259</v>
      </c>
      <c r="E59" t="s">
        <v>383</v>
      </c>
      <c r="F59" s="372">
        <f>4*0.021%*200</f>
        <v>0.168</v>
      </c>
      <c r="G59" s="372"/>
    </row>
    <row r="60" spans="1:6" ht="15">
      <c r="A60" s="398"/>
      <c r="C60" t="s">
        <v>384</v>
      </c>
      <c r="E60" t="s">
        <v>385</v>
      </c>
      <c r="F60" s="372">
        <f>53.57*12%</f>
        <v>6.4284</v>
      </c>
    </row>
    <row r="61" ht="12.75">
      <c r="A61" s="398"/>
    </row>
    <row r="63" spans="1:7" ht="15">
      <c r="A63" s="481" t="s">
        <v>386</v>
      </c>
      <c r="B63" s="482"/>
      <c r="C63" s="482"/>
      <c r="D63" s="482"/>
      <c r="E63" s="482"/>
      <c r="F63" s="482"/>
      <c r="G63" s="482"/>
    </row>
    <row r="65" spans="1:7" ht="15">
      <c r="A65" s="481" t="s">
        <v>387</v>
      </c>
      <c r="B65" s="482"/>
      <c r="C65" s="482"/>
      <c r="D65" s="482"/>
      <c r="E65" s="482"/>
      <c r="F65" s="482"/>
      <c r="G65" s="482"/>
    </row>
    <row r="67" spans="1:7" ht="15">
      <c r="A67" s="491" t="s">
        <v>388</v>
      </c>
      <c r="B67" s="479"/>
      <c r="C67" s="479"/>
      <c r="D67" s="479"/>
      <c r="E67" s="479"/>
      <c r="F67" s="479"/>
      <c r="G67" s="479"/>
    </row>
    <row r="69" spans="1:7" ht="15">
      <c r="A69" s="389"/>
      <c r="B69" s="390"/>
      <c r="C69" s="390"/>
      <c r="D69" s="390"/>
      <c r="E69" s="390"/>
      <c r="F69" s="390"/>
      <c r="G69" s="390"/>
    </row>
    <row r="70" spans="1:7" ht="15">
      <c r="A70" s="389" t="s">
        <v>358</v>
      </c>
      <c r="B70" s="391">
        <v>15000</v>
      </c>
      <c r="C70" s="390"/>
      <c r="D70" s="390"/>
      <c r="E70" s="390"/>
      <c r="F70" s="390"/>
      <c r="G70" s="390"/>
    </row>
    <row r="71" spans="1:7" ht="15">
      <c r="A71" s="389" t="s">
        <v>359</v>
      </c>
      <c r="B71" s="392" t="s">
        <v>389</v>
      </c>
      <c r="C71" s="390"/>
      <c r="D71" s="390"/>
      <c r="E71" s="390"/>
      <c r="F71" s="390"/>
      <c r="G71" s="390"/>
    </row>
    <row r="72" spans="1:7" ht="15">
      <c r="A72" s="389" t="s">
        <v>361</v>
      </c>
      <c r="B72" s="392" t="s">
        <v>390</v>
      </c>
      <c r="C72" s="390"/>
      <c r="D72" s="390"/>
      <c r="E72" s="390"/>
      <c r="F72" s="390"/>
      <c r="G72" s="390"/>
    </row>
    <row r="73" spans="1:7" ht="15">
      <c r="A73" s="389"/>
      <c r="B73" s="390" t="s">
        <v>363</v>
      </c>
      <c r="C73" s="391">
        <f>+B70</f>
        <v>15000</v>
      </c>
      <c r="D73" s="392" t="s">
        <v>391</v>
      </c>
      <c r="E73" s="392" t="s">
        <v>392</v>
      </c>
      <c r="F73" s="393">
        <f>(C73*3.5%)*(30/360)</f>
        <v>43.75</v>
      </c>
      <c r="G73" s="390"/>
    </row>
    <row r="74" spans="1:7" ht="15">
      <c r="A74" s="389"/>
      <c r="B74" s="390"/>
      <c r="C74" s="394"/>
      <c r="D74" s="392"/>
      <c r="E74" s="390"/>
      <c r="F74" s="390"/>
      <c r="G74" s="390"/>
    </row>
  </sheetData>
  <sheetProtection/>
  <mergeCells count="19">
    <mergeCell ref="A67:G67"/>
    <mergeCell ref="A46:G46"/>
    <mergeCell ref="A51:G51"/>
    <mergeCell ref="A53:G53"/>
    <mergeCell ref="A55:G55"/>
    <mergeCell ref="A63:G63"/>
    <mergeCell ref="A65:G65"/>
    <mergeCell ref="G18:G19"/>
    <mergeCell ref="B26:D26"/>
    <mergeCell ref="E26:G26"/>
    <mergeCell ref="A28:G28"/>
    <mergeCell ref="A36:G36"/>
    <mergeCell ref="A38:G38"/>
    <mergeCell ref="A13:F13"/>
    <mergeCell ref="A14:F14"/>
    <mergeCell ref="A16:F16"/>
    <mergeCell ref="B18:B19"/>
    <mergeCell ref="C18:D18"/>
    <mergeCell ref="E18:F1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2"/>
  <sheetViews>
    <sheetView tabSelected="1" zoomScalePageLayoutView="0" workbookViewId="0" topLeftCell="A133">
      <selection activeCell="A1" sqref="A1:F51"/>
    </sheetView>
  </sheetViews>
  <sheetFormatPr defaultColWidth="11.421875" defaultRowHeight="12.75"/>
  <cols>
    <col min="3" max="3" width="72.8515625" style="0" customWidth="1"/>
    <col min="4" max="4" width="14.140625" style="0" customWidth="1"/>
    <col min="5" max="5" width="12.57421875" style="0" bestFit="1" customWidth="1"/>
    <col min="6" max="6" width="13.8515625" style="0" customWidth="1"/>
  </cols>
  <sheetData>
    <row r="1" spans="1:6" ht="12.75">
      <c r="A1" s="492" t="s">
        <v>190</v>
      </c>
      <c r="B1" s="492"/>
      <c r="C1" s="492"/>
      <c r="D1" s="492"/>
      <c r="E1" s="492"/>
      <c r="F1" s="492"/>
    </row>
    <row r="2" spans="1:6" ht="12.75">
      <c r="A2" s="492" t="s">
        <v>191</v>
      </c>
      <c r="B2" s="492"/>
      <c r="C2" s="492"/>
      <c r="D2" s="492"/>
      <c r="E2" s="492"/>
      <c r="F2" s="492"/>
    </row>
    <row r="3" spans="1:6" ht="12.75">
      <c r="A3" s="493" t="s">
        <v>192</v>
      </c>
      <c r="B3" s="493"/>
      <c r="C3" s="493"/>
      <c r="D3" s="493"/>
      <c r="E3" s="493"/>
      <c r="F3" s="493"/>
    </row>
    <row r="4" spans="1:6" ht="15">
      <c r="A4" s="297" t="s">
        <v>193</v>
      </c>
      <c r="B4" s="297" t="s">
        <v>194</v>
      </c>
      <c r="C4" s="297" t="s">
        <v>195</v>
      </c>
      <c r="D4" s="297" t="s">
        <v>196</v>
      </c>
      <c r="E4" s="297" t="s">
        <v>0</v>
      </c>
      <c r="F4" s="297" t="s">
        <v>1</v>
      </c>
    </row>
    <row r="5" spans="1:6" ht="12.75">
      <c r="A5" s="298"/>
      <c r="B5" s="298"/>
      <c r="C5" s="299" t="s">
        <v>197</v>
      </c>
      <c r="D5" s="300"/>
      <c r="E5" s="300"/>
      <c r="F5" s="300"/>
    </row>
    <row r="6" spans="1:6" ht="12.75">
      <c r="A6" s="301">
        <v>43252</v>
      </c>
      <c r="B6" s="298">
        <v>19</v>
      </c>
      <c r="C6" s="298" t="s">
        <v>198</v>
      </c>
      <c r="D6" s="300"/>
      <c r="E6" s="300"/>
      <c r="F6" s="300"/>
    </row>
    <row r="7" spans="1:6" ht="12.75">
      <c r="A7" s="298"/>
      <c r="B7" s="298">
        <v>1990</v>
      </c>
      <c r="C7" s="298" t="s">
        <v>199</v>
      </c>
      <c r="D7" s="300"/>
      <c r="E7" s="300">
        <v>345</v>
      </c>
      <c r="F7" s="300"/>
    </row>
    <row r="8" spans="1:6" ht="12.75">
      <c r="A8" s="298"/>
      <c r="B8" s="298">
        <v>199025</v>
      </c>
      <c r="C8" s="298" t="s">
        <v>200</v>
      </c>
      <c r="D8" s="300">
        <v>345</v>
      </c>
      <c r="E8" s="300"/>
      <c r="F8" s="300"/>
    </row>
    <row r="9" spans="1:6" ht="12.75">
      <c r="A9" s="298"/>
      <c r="B9" s="298">
        <v>11</v>
      </c>
      <c r="C9" s="298" t="s">
        <v>201</v>
      </c>
      <c r="D9" s="300"/>
      <c r="E9" s="300"/>
      <c r="F9" s="300"/>
    </row>
    <row r="10" spans="1:6" ht="12.75">
      <c r="A10" s="298"/>
      <c r="B10" s="298">
        <v>1101</v>
      </c>
      <c r="C10" s="298" t="s">
        <v>202</v>
      </c>
      <c r="D10" s="300"/>
      <c r="E10" s="300"/>
      <c r="F10" s="300">
        <v>345</v>
      </c>
    </row>
    <row r="11" spans="1:6" ht="12.75">
      <c r="A11" s="298"/>
      <c r="B11" s="298">
        <v>110105</v>
      </c>
      <c r="C11" s="298" t="s">
        <v>203</v>
      </c>
      <c r="D11" s="300">
        <v>345</v>
      </c>
      <c r="E11" s="300"/>
      <c r="F11" s="300"/>
    </row>
    <row r="12" spans="1:6" ht="15">
      <c r="A12" s="298"/>
      <c r="B12" s="298"/>
      <c r="C12" s="302" t="s">
        <v>204</v>
      </c>
      <c r="D12" s="300"/>
      <c r="E12" s="300"/>
      <c r="F12" s="300"/>
    </row>
    <row r="13" spans="1:6" ht="15">
      <c r="A13" s="298"/>
      <c r="B13" s="298"/>
      <c r="C13" s="297" t="s">
        <v>205</v>
      </c>
      <c r="D13" s="300"/>
      <c r="E13" s="300"/>
      <c r="F13" s="300"/>
    </row>
    <row r="14" spans="1:6" ht="12.75">
      <c r="A14" s="301">
        <v>43253</v>
      </c>
      <c r="B14" s="298">
        <v>11</v>
      </c>
      <c r="C14" s="298" t="s">
        <v>201</v>
      </c>
      <c r="D14" s="300"/>
      <c r="E14" s="300"/>
      <c r="F14" s="300"/>
    </row>
    <row r="15" spans="1:6" ht="12.75">
      <c r="A15" s="298"/>
      <c r="B15" s="298">
        <v>1102</v>
      </c>
      <c r="C15" s="298" t="s">
        <v>206</v>
      </c>
      <c r="D15" s="300"/>
      <c r="E15" s="300">
        <v>10000</v>
      </c>
      <c r="F15" s="300"/>
    </row>
    <row r="16" spans="1:6" ht="12.75">
      <c r="A16" s="298"/>
      <c r="B16" s="298">
        <v>110205</v>
      </c>
      <c r="C16" s="298" t="s">
        <v>207</v>
      </c>
      <c r="D16" s="300">
        <v>10000</v>
      </c>
      <c r="E16" s="300"/>
      <c r="F16" s="300"/>
    </row>
    <row r="17" spans="1:6" ht="12.75">
      <c r="A17" s="298"/>
      <c r="B17" s="298">
        <v>11</v>
      </c>
      <c r="C17" s="298" t="s">
        <v>201</v>
      </c>
      <c r="D17" s="300"/>
      <c r="E17" s="300"/>
      <c r="F17" s="300"/>
    </row>
    <row r="18" spans="1:6" ht="12.75">
      <c r="A18" s="298"/>
      <c r="B18" s="298">
        <v>1101</v>
      </c>
      <c r="C18" s="298" t="s">
        <v>202</v>
      </c>
      <c r="D18" s="300"/>
      <c r="E18" s="300"/>
      <c r="F18" s="300">
        <v>10000</v>
      </c>
    </row>
    <row r="19" spans="1:6" ht="12.75">
      <c r="A19" s="298"/>
      <c r="B19" s="298">
        <v>110105</v>
      </c>
      <c r="C19" s="298" t="s">
        <v>203</v>
      </c>
      <c r="D19" s="300">
        <v>10000</v>
      </c>
      <c r="E19" s="300"/>
      <c r="F19" s="300"/>
    </row>
    <row r="20" spans="1:6" ht="15">
      <c r="A20" s="298"/>
      <c r="B20" s="298"/>
      <c r="C20" s="302" t="s">
        <v>208</v>
      </c>
      <c r="D20" s="298"/>
      <c r="E20" s="298"/>
      <c r="F20" s="298"/>
    </row>
    <row r="21" spans="1:6" ht="15">
      <c r="A21" s="298"/>
      <c r="B21" s="298"/>
      <c r="C21" s="297" t="s">
        <v>209</v>
      </c>
      <c r="D21" s="298"/>
      <c r="E21" s="298"/>
      <c r="F21" s="298"/>
    </row>
    <row r="22" spans="1:6" ht="12.75">
      <c r="A22" s="301">
        <v>43256</v>
      </c>
      <c r="B22" s="298">
        <v>21</v>
      </c>
      <c r="C22" s="298" t="s">
        <v>210</v>
      </c>
      <c r="D22" s="298"/>
      <c r="E22" s="298"/>
      <c r="F22" s="298"/>
    </row>
    <row r="23" spans="1:6" ht="12.75">
      <c r="A23" s="298"/>
      <c r="B23" s="298">
        <v>2101</v>
      </c>
      <c r="C23" s="298" t="s">
        <v>211</v>
      </c>
      <c r="D23" s="298"/>
      <c r="E23" s="300">
        <v>37538</v>
      </c>
      <c r="F23" s="298"/>
    </row>
    <row r="24" spans="1:6" ht="12.75">
      <c r="A24" s="298"/>
      <c r="B24" s="298">
        <v>210150</v>
      </c>
      <c r="C24" s="298" t="s">
        <v>212</v>
      </c>
      <c r="D24" s="300">
        <v>37538</v>
      </c>
      <c r="E24" s="300"/>
      <c r="F24" s="300"/>
    </row>
    <row r="25" spans="1:6" ht="12.75">
      <c r="A25" s="298"/>
      <c r="B25" s="298">
        <v>11</v>
      </c>
      <c r="C25" s="298" t="s">
        <v>201</v>
      </c>
      <c r="D25" s="300"/>
      <c r="E25" s="300"/>
      <c r="F25" s="300"/>
    </row>
    <row r="26" spans="1:6" ht="12.75">
      <c r="A26" s="298"/>
      <c r="B26" s="298">
        <v>1102</v>
      </c>
      <c r="C26" s="298" t="s">
        <v>206</v>
      </c>
      <c r="D26" s="300"/>
      <c r="E26" s="300">
        <v>14982</v>
      </c>
      <c r="F26" s="300"/>
    </row>
    <row r="27" spans="1:6" ht="12.75">
      <c r="A27" s="298"/>
      <c r="B27" s="298">
        <v>110205</v>
      </c>
      <c r="C27" s="298" t="s">
        <v>206</v>
      </c>
      <c r="D27" s="300">
        <v>14982</v>
      </c>
      <c r="E27" s="300"/>
      <c r="F27" s="300"/>
    </row>
    <row r="28" spans="1:6" ht="12.75">
      <c r="A28" s="298"/>
      <c r="B28" s="298">
        <v>11</v>
      </c>
      <c r="C28" s="298" t="s">
        <v>201</v>
      </c>
      <c r="D28" s="298"/>
      <c r="E28" s="298"/>
      <c r="F28" s="298"/>
    </row>
    <row r="29" spans="1:6" ht="12.75">
      <c r="A29" s="298"/>
      <c r="B29" s="298">
        <v>1104</v>
      </c>
      <c r="C29" s="298" t="s">
        <v>213</v>
      </c>
      <c r="D29" s="298"/>
      <c r="E29" s="298"/>
      <c r="F29" s="300">
        <v>52520</v>
      </c>
    </row>
    <row r="30" spans="1:6" ht="15">
      <c r="A30" s="298"/>
      <c r="B30" s="298"/>
      <c r="C30" s="302" t="s">
        <v>214</v>
      </c>
      <c r="D30" s="298"/>
      <c r="E30" s="298"/>
      <c r="F30" s="298"/>
    </row>
    <row r="31" spans="1:6" ht="15">
      <c r="A31" s="298"/>
      <c r="B31" s="298"/>
      <c r="C31" s="297" t="s">
        <v>215</v>
      </c>
      <c r="D31" s="298"/>
      <c r="E31" s="298"/>
      <c r="F31" s="298"/>
    </row>
    <row r="32" spans="1:6" ht="12.75">
      <c r="A32" s="301">
        <v>43259</v>
      </c>
      <c r="B32" s="298">
        <v>12</v>
      </c>
      <c r="C32" s="298" t="s">
        <v>216</v>
      </c>
      <c r="D32" s="298"/>
      <c r="E32" s="298"/>
      <c r="F32" s="298"/>
    </row>
    <row r="33" spans="1:6" ht="12.75">
      <c r="A33" s="298"/>
      <c r="B33" s="298">
        <v>1201</v>
      </c>
      <c r="C33" s="298" t="s">
        <v>217</v>
      </c>
      <c r="D33" s="298"/>
      <c r="E33" s="298">
        <v>200000</v>
      </c>
      <c r="F33" s="298"/>
    </row>
    <row r="34" spans="1:6" ht="12.75">
      <c r="A34" s="298"/>
      <c r="B34" s="298">
        <v>120105</v>
      </c>
      <c r="C34" s="298" t="s">
        <v>218</v>
      </c>
      <c r="D34" s="300">
        <v>200000</v>
      </c>
      <c r="E34" s="300"/>
      <c r="F34" s="300"/>
    </row>
    <row r="35" spans="1:6" ht="12.75">
      <c r="A35" s="298"/>
      <c r="B35" s="298">
        <v>11</v>
      </c>
      <c r="C35" s="298" t="s">
        <v>201</v>
      </c>
      <c r="D35" s="300"/>
      <c r="E35" s="300"/>
      <c r="F35" s="300"/>
    </row>
    <row r="36" spans="1:6" ht="12.75">
      <c r="A36" s="298"/>
      <c r="B36" s="298">
        <v>1102</v>
      </c>
      <c r="C36" s="298" t="s">
        <v>206</v>
      </c>
      <c r="D36" s="300"/>
      <c r="E36" s="300"/>
      <c r="F36" s="300">
        <v>200000</v>
      </c>
    </row>
    <row r="37" spans="1:6" ht="12.75">
      <c r="A37" s="298"/>
      <c r="B37" s="298">
        <v>110205</v>
      </c>
      <c r="C37" s="298" t="s">
        <v>207</v>
      </c>
      <c r="D37" s="300">
        <v>200000</v>
      </c>
      <c r="E37" s="300"/>
      <c r="F37" s="300"/>
    </row>
    <row r="38" spans="1:6" ht="15">
      <c r="A38" s="298"/>
      <c r="B38" s="298"/>
      <c r="C38" s="302" t="s">
        <v>219</v>
      </c>
      <c r="D38" s="298"/>
      <c r="E38" s="298"/>
      <c r="F38" s="298"/>
    </row>
    <row r="39" spans="1:6" ht="15">
      <c r="A39" s="298"/>
      <c r="B39" s="298"/>
      <c r="C39" s="297" t="s">
        <v>220</v>
      </c>
      <c r="D39" s="298"/>
      <c r="E39" s="298"/>
      <c r="F39" s="298"/>
    </row>
    <row r="40" spans="1:6" ht="12.75">
      <c r="A40" s="301">
        <v>43266</v>
      </c>
      <c r="B40" s="298">
        <v>11</v>
      </c>
      <c r="C40" s="298" t="s">
        <v>201</v>
      </c>
      <c r="D40" s="300"/>
      <c r="E40" s="300"/>
      <c r="F40" s="300"/>
    </row>
    <row r="41" spans="1:6" ht="12.75">
      <c r="A41" s="298"/>
      <c r="B41" s="298">
        <v>1103</v>
      </c>
      <c r="C41" s="298" t="s">
        <v>221</v>
      </c>
      <c r="D41" s="300"/>
      <c r="E41" s="300">
        <v>200315.31</v>
      </c>
      <c r="F41" s="300"/>
    </row>
    <row r="42" spans="1:6" ht="12.75">
      <c r="A42" s="298"/>
      <c r="B42" s="298">
        <v>110305</v>
      </c>
      <c r="C42" s="298" t="s">
        <v>207</v>
      </c>
      <c r="D42" s="300">
        <v>200315.31</v>
      </c>
      <c r="E42" s="300"/>
      <c r="F42" s="300"/>
    </row>
    <row r="43" spans="1:6" ht="12.75">
      <c r="A43" s="298"/>
      <c r="B43" s="298">
        <v>19</v>
      </c>
      <c r="C43" s="298" t="s">
        <v>198</v>
      </c>
      <c r="D43" s="300"/>
      <c r="E43" s="300"/>
      <c r="F43" s="300"/>
    </row>
    <row r="44" spans="1:6" ht="12.75">
      <c r="A44" s="298"/>
      <c r="B44" s="298">
        <v>1990</v>
      </c>
      <c r="C44" s="298" t="s">
        <v>199</v>
      </c>
      <c r="D44" s="300"/>
      <c r="E44" s="300">
        <v>3.19</v>
      </c>
      <c r="F44" s="300"/>
    </row>
    <row r="45" spans="1:6" ht="12.75">
      <c r="A45" s="298"/>
      <c r="B45" s="298">
        <v>199010</v>
      </c>
      <c r="C45" s="298" t="s">
        <v>222</v>
      </c>
      <c r="D45" s="300">
        <v>3.19</v>
      </c>
      <c r="E45" s="300"/>
      <c r="F45" s="300"/>
    </row>
    <row r="46" spans="1:6" ht="12.75">
      <c r="A46" s="298"/>
      <c r="B46" s="298">
        <v>12</v>
      </c>
      <c r="C46" s="298" t="s">
        <v>216</v>
      </c>
      <c r="D46" s="300"/>
      <c r="E46" s="300"/>
      <c r="F46" s="300"/>
    </row>
    <row r="47" spans="1:6" ht="12.75">
      <c r="A47" s="298"/>
      <c r="B47" s="298">
        <v>1201</v>
      </c>
      <c r="C47" s="298" t="s">
        <v>217</v>
      </c>
      <c r="D47" s="300"/>
      <c r="E47" s="300"/>
      <c r="F47" s="300">
        <v>200000</v>
      </c>
    </row>
    <row r="48" spans="1:6" ht="12.75">
      <c r="A48" s="298"/>
      <c r="B48" s="298">
        <v>120105</v>
      </c>
      <c r="C48" s="298" t="s">
        <v>218</v>
      </c>
      <c r="D48" s="300">
        <v>200000</v>
      </c>
      <c r="E48" s="300"/>
      <c r="F48" s="300"/>
    </row>
    <row r="49" spans="1:6" ht="12.75">
      <c r="A49" s="298"/>
      <c r="B49" s="298">
        <v>5102</v>
      </c>
      <c r="C49" s="298" t="s">
        <v>216</v>
      </c>
      <c r="D49" s="300"/>
      <c r="E49" s="300"/>
      <c r="F49" s="300">
        <v>318.5</v>
      </c>
    </row>
    <row r="50" spans="1:6" ht="12.75">
      <c r="A50" s="298"/>
      <c r="B50" s="298">
        <v>510205</v>
      </c>
      <c r="C50" s="298" t="s">
        <v>217</v>
      </c>
      <c r="D50" s="300">
        <v>318.5</v>
      </c>
      <c r="E50" s="300"/>
      <c r="F50" s="300"/>
    </row>
    <row r="51" spans="1:6" ht="15">
      <c r="A51" s="298"/>
      <c r="B51" s="298"/>
      <c r="C51" s="302" t="s">
        <v>223</v>
      </c>
      <c r="D51" s="298"/>
      <c r="E51" s="298"/>
      <c r="F51" s="298"/>
    </row>
    <row r="52" spans="1:6" ht="15">
      <c r="A52" s="298"/>
      <c r="B52" s="298"/>
      <c r="C52" s="297" t="s">
        <v>224</v>
      </c>
      <c r="D52" s="298"/>
      <c r="E52" s="298"/>
      <c r="F52" s="298"/>
    </row>
    <row r="53" spans="1:6" ht="12.75">
      <c r="A53" s="301">
        <v>43268</v>
      </c>
      <c r="B53" s="298">
        <v>11</v>
      </c>
      <c r="C53" s="298" t="s">
        <v>201</v>
      </c>
      <c r="D53" s="298"/>
      <c r="E53" s="298"/>
      <c r="F53" s="298"/>
    </row>
    <row r="54" spans="1:6" ht="12.75">
      <c r="A54" s="298"/>
      <c r="B54" s="298">
        <v>1103</v>
      </c>
      <c r="C54" s="298" t="s">
        <v>221</v>
      </c>
      <c r="D54" s="300"/>
      <c r="E54" s="300">
        <v>513763.75</v>
      </c>
      <c r="F54" s="300"/>
    </row>
    <row r="55" spans="1:6" ht="12.75">
      <c r="A55" s="298"/>
      <c r="B55" s="298">
        <v>110305</v>
      </c>
      <c r="C55" s="298" t="s">
        <v>207</v>
      </c>
      <c r="D55" s="300">
        <v>513763.75</v>
      </c>
      <c r="E55" s="300"/>
      <c r="F55" s="300"/>
    </row>
    <row r="56" spans="1:6" ht="12.75">
      <c r="A56" s="298"/>
      <c r="B56" s="298">
        <v>19</v>
      </c>
      <c r="C56" s="298" t="s">
        <v>198</v>
      </c>
      <c r="D56" s="300"/>
      <c r="E56" s="300"/>
      <c r="F56" s="300"/>
    </row>
    <row r="57" spans="1:6" ht="12.75">
      <c r="A57" s="298"/>
      <c r="B57" s="298">
        <v>1990</v>
      </c>
      <c r="C57" s="298" t="s">
        <v>199</v>
      </c>
      <c r="D57" s="300"/>
      <c r="E57" s="300">
        <v>139.03</v>
      </c>
      <c r="F57" s="300"/>
    </row>
    <row r="58" spans="1:6" ht="12.75">
      <c r="A58" s="298"/>
      <c r="B58" s="298">
        <v>199010</v>
      </c>
      <c r="C58" s="298" t="s">
        <v>222</v>
      </c>
      <c r="D58" s="300">
        <v>139.03</v>
      </c>
      <c r="E58" s="300"/>
      <c r="F58" s="300"/>
    </row>
    <row r="59" spans="1:6" ht="12.75">
      <c r="A59" s="298"/>
      <c r="B59" s="298">
        <v>13</v>
      </c>
      <c r="C59" s="298" t="s">
        <v>225</v>
      </c>
      <c r="D59" s="300"/>
      <c r="E59" s="300"/>
      <c r="F59" s="300"/>
    </row>
    <row r="60" spans="1:6" ht="12.75">
      <c r="A60" s="298"/>
      <c r="B60" s="298">
        <v>1305</v>
      </c>
      <c r="C60" s="298" t="s">
        <v>226</v>
      </c>
      <c r="D60" s="300"/>
      <c r="E60" s="300"/>
      <c r="F60" s="300">
        <v>500000</v>
      </c>
    </row>
    <row r="61" spans="1:6" ht="12.75">
      <c r="A61" s="298"/>
      <c r="B61" s="298">
        <v>130515</v>
      </c>
      <c r="C61" s="298" t="s">
        <v>227</v>
      </c>
      <c r="D61" s="300">
        <v>500000</v>
      </c>
      <c r="E61" s="300"/>
      <c r="F61" s="300"/>
    </row>
    <row r="62" spans="1:6" ht="12.75">
      <c r="A62" s="298"/>
      <c r="B62" s="298">
        <v>51</v>
      </c>
      <c r="C62" s="298" t="s">
        <v>228</v>
      </c>
      <c r="D62" s="298"/>
      <c r="E62" s="298"/>
      <c r="F62" s="298"/>
    </row>
    <row r="63" spans="1:6" ht="12.75">
      <c r="A63" s="298"/>
      <c r="B63" s="298">
        <v>5103</v>
      </c>
      <c r="C63" s="298" t="s">
        <v>229</v>
      </c>
      <c r="D63" s="298"/>
      <c r="E63" s="298"/>
      <c r="F63" s="300">
        <v>13902.78</v>
      </c>
    </row>
    <row r="64" spans="1:6" ht="12.75">
      <c r="A64" s="298"/>
      <c r="B64" s="298">
        <v>510315</v>
      </c>
      <c r="C64" s="298" t="s">
        <v>230</v>
      </c>
      <c r="D64" s="300">
        <v>13902.78</v>
      </c>
      <c r="E64" s="298"/>
      <c r="F64" s="298"/>
    </row>
    <row r="65" spans="1:6" ht="15">
      <c r="A65" s="298"/>
      <c r="B65" s="298"/>
      <c r="C65" s="302" t="s">
        <v>231</v>
      </c>
      <c r="D65" s="298"/>
      <c r="E65" s="298"/>
      <c r="F65" s="298"/>
    </row>
    <row r="66" spans="1:6" ht="15">
      <c r="A66" s="301">
        <v>43269</v>
      </c>
      <c r="B66" s="298"/>
      <c r="C66" s="297" t="s">
        <v>232</v>
      </c>
      <c r="D66" s="298"/>
      <c r="E66" s="298"/>
      <c r="F66" s="298"/>
    </row>
    <row r="67" spans="1:6" ht="12.75">
      <c r="A67" s="301"/>
      <c r="B67" s="303">
        <v>14</v>
      </c>
      <c r="C67" s="304" t="s">
        <v>233</v>
      </c>
      <c r="D67" s="298"/>
      <c r="E67" s="298"/>
      <c r="F67" s="298"/>
    </row>
    <row r="68" spans="1:6" ht="12.75">
      <c r="A68" s="301"/>
      <c r="B68" s="303">
        <v>1401</v>
      </c>
      <c r="C68" s="304" t="s">
        <v>234</v>
      </c>
      <c r="D68" s="300"/>
      <c r="E68" s="300">
        <v>75000</v>
      </c>
      <c r="F68" s="300"/>
    </row>
    <row r="69" spans="1:6" ht="12.75">
      <c r="A69" s="301"/>
      <c r="B69" s="303">
        <v>140115</v>
      </c>
      <c r="C69" s="305" t="s">
        <v>227</v>
      </c>
      <c r="D69" s="300">
        <v>75000</v>
      </c>
      <c r="E69" s="300"/>
      <c r="F69" s="300"/>
    </row>
    <row r="70" spans="1:3" ht="12.75">
      <c r="A70" s="301"/>
      <c r="B70" s="298">
        <v>2504</v>
      </c>
      <c r="C70" s="304" t="s">
        <v>235</v>
      </c>
    </row>
    <row r="71" spans="1:6" ht="12.75">
      <c r="A71" s="301"/>
      <c r="B71" s="298"/>
      <c r="C71" s="298" t="s">
        <v>236</v>
      </c>
      <c r="D71" s="300"/>
      <c r="E71" s="300"/>
      <c r="F71" s="300">
        <v>187.5</v>
      </c>
    </row>
    <row r="72" spans="1:6" ht="12.75">
      <c r="A72" s="301"/>
      <c r="B72" s="298"/>
      <c r="C72" s="298" t="s">
        <v>237</v>
      </c>
      <c r="D72" s="300">
        <v>187.5</v>
      </c>
      <c r="E72" s="300"/>
      <c r="F72" s="300"/>
    </row>
    <row r="73" spans="1:3" ht="12.75">
      <c r="A73" s="301"/>
      <c r="B73" s="298">
        <v>21</v>
      </c>
      <c r="C73" s="298" t="s">
        <v>238</v>
      </c>
    </row>
    <row r="74" spans="1:6" ht="12.75">
      <c r="A74" s="301"/>
      <c r="B74" s="298">
        <v>2101</v>
      </c>
      <c r="C74" s="298" t="s">
        <v>239</v>
      </c>
      <c r="D74" s="300"/>
      <c r="E74" s="300"/>
      <c r="F74" s="300">
        <v>74812.5</v>
      </c>
    </row>
    <row r="75" spans="1:6" ht="12.75">
      <c r="A75" s="301"/>
      <c r="B75" s="298">
        <v>210110</v>
      </c>
      <c r="C75" s="298" t="s">
        <v>240</v>
      </c>
      <c r="D75" s="300">
        <v>74812.5</v>
      </c>
      <c r="E75" s="300"/>
      <c r="F75" s="300"/>
    </row>
    <row r="76" spans="1:3" ht="15">
      <c r="A76" s="301"/>
      <c r="B76" s="298"/>
      <c r="C76" s="302" t="s">
        <v>241</v>
      </c>
    </row>
    <row r="77" spans="1:6" ht="15">
      <c r="A77" s="301">
        <v>43271</v>
      </c>
      <c r="B77" s="298"/>
      <c r="C77" s="297" t="s">
        <v>242</v>
      </c>
      <c r="D77" s="298"/>
      <c r="E77" s="298"/>
      <c r="F77" s="298"/>
    </row>
    <row r="78" spans="1:6" ht="12.75">
      <c r="A78" s="301"/>
      <c r="B78" s="298"/>
      <c r="C78" s="298" t="s">
        <v>243</v>
      </c>
      <c r="D78" s="300"/>
      <c r="E78" s="300"/>
      <c r="F78" s="300"/>
    </row>
    <row r="79" spans="1:6" ht="12.75">
      <c r="A79" s="301"/>
      <c r="B79" s="298"/>
      <c r="C79" s="298" t="s">
        <v>244</v>
      </c>
      <c r="D79" s="300"/>
      <c r="E79" s="300">
        <v>35000</v>
      </c>
      <c r="F79" s="300"/>
    </row>
    <row r="80" spans="1:6" ht="12.75">
      <c r="A80" s="301"/>
      <c r="B80" s="298"/>
      <c r="C80" s="298" t="s">
        <v>245</v>
      </c>
      <c r="D80" s="300"/>
      <c r="E80" s="300"/>
      <c r="F80" s="300"/>
    </row>
    <row r="81" spans="1:6" ht="12.75">
      <c r="A81" s="301"/>
      <c r="B81" s="298"/>
      <c r="C81" s="298" t="s">
        <v>199</v>
      </c>
      <c r="D81" s="300"/>
      <c r="E81" s="300"/>
      <c r="F81" s="300"/>
    </row>
    <row r="82" spans="1:6" ht="12.75">
      <c r="A82" s="301"/>
      <c r="B82" s="298"/>
      <c r="C82" s="298" t="s">
        <v>246</v>
      </c>
      <c r="D82" s="300"/>
      <c r="E82" s="300">
        <v>4200</v>
      </c>
      <c r="F82" s="300"/>
    </row>
    <row r="83" spans="1:6" ht="12.75">
      <c r="A83" s="301"/>
      <c r="B83" s="298"/>
      <c r="C83" s="298" t="s">
        <v>235</v>
      </c>
      <c r="D83" s="300"/>
      <c r="E83" s="300"/>
      <c r="F83" s="300"/>
    </row>
    <row r="84" spans="1:6" ht="12.75">
      <c r="A84" s="301"/>
      <c r="B84" s="298"/>
      <c r="C84" s="298" t="s">
        <v>236</v>
      </c>
      <c r="D84" s="300"/>
      <c r="E84" s="300"/>
      <c r="F84" s="300"/>
    </row>
    <row r="85" spans="1:6" ht="12.75">
      <c r="A85" s="301"/>
      <c r="B85" s="298"/>
      <c r="C85" s="298" t="s">
        <v>247</v>
      </c>
      <c r="D85" s="300"/>
      <c r="E85" s="300"/>
      <c r="F85" s="300">
        <v>770</v>
      </c>
    </row>
    <row r="86" spans="1:6" ht="12.75">
      <c r="A86" s="301"/>
      <c r="B86" s="298"/>
      <c r="C86" s="298" t="s">
        <v>248</v>
      </c>
      <c r="D86" s="300">
        <v>420</v>
      </c>
      <c r="E86" s="300"/>
      <c r="F86" s="300"/>
    </row>
    <row r="87" spans="1:6" ht="12.75">
      <c r="A87" s="301"/>
      <c r="B87" s="298"/>
      <c r="C87" s="298" t="s">
        <v>249</v>
      </c>
      <c r="D87" s="300">
        <v>350</v>
      </c>
      <c r="E87" s="300"/>
      <c r="F87" s="300"/>
    </row>
    <row r="88" spans="1:6" ht="12.75">
      <c r="A88" s="301"/>
      <c r="B88" s="298"/>
      <c r="C88" s="298" t="s">
        <v>201</v>
      </c>
      <c r="D88" s="300"/>
      <c r="E88" s="300"/>
      <c r="F88" s="300"/>
    </row>
    <row r="89" spans="1:6" ht="12.75">
      <c r="A89" s="301"/>
      <c r="B89" s="298"/>
      <c r="C89" s="298" t="s">
        <v>221</v>
      </c>
      <c r="D89" s="300"/>
      <c r="E89" s="300"/>
      <c r="F89" s="300"/>
    </row>
    <row r="90" spans="1:6" ht="12.75">
      <c r="A90" s="301"/>
      <c r="B90" s="298"/>
      <c r="C90" s="298" t="s">
        <v>207</v>
      </c>
      <c r="D90" s="300"/>
      <c r="E90" s="300"/>
      <c r="F90" s="300">
        <v>38430</v>
      </c>
    </row>
    <row r="91" spans="1:6" ht="15">
      <c r="A91" s="301"/>
      <c r="B91" s="298"/>
      <c r="C91" s="302" t="s">
        <v>250</v>
      </c>
      <c r="D91" s="300"/>
      <c r="E91" s="300"/>
      <c r="F91" s="300"/>
    </row>
    <row r="92" spans="1:6" ht="15">
      <c r="A92" s="301">
        <v>43273</v>
      </c>
      <c r="B92" s="298"/>
      <c r="C92" s="297" t="s">
        <v>251</v>
      </c>
      <c r="D92" s="298"/>
      <c r="E92" s="298"/>
      <c r="F92" s="298"/>
    </row>
    <row r="93" spans="1:6" ht="12.75">
      <c r="A93" s="301"/>
      <c r="B93" s="298"/>
      <c r="C93" s="298" t="s">
        <v>201</v>
      </c>
      <c r="D93" s="298"/>
      <c r="E93" s="298"/>
      <c r="F93" s="298"/>
    </row>
    <row r="94" spans="1:6" ht="12.75">
      <c r="A94" s="301"/>
      <c r="B94" s="298"/>
      <c r="C94" s="298" t="s">
        <v>202</v>
      </c>
      <c r="D94" s="300"/>
      <c r="E94" s="300">
        <v>5000</v>
      </c>
      <c r="F94" s="300"/>
    </row>
    <row r="95" spans="1:6" ht="12.75">
      <c r="A95" s="301"/>
      <c r="B95" s="298"/>
      <c r="C95" s="298" t="s">
        <v>203</v>
      </c>
      <c r="D95" s="300">
        <v>5000</v>
      </c>
      <c r="E95" s="300"/>
      <c r="F95" s="300"/>
    </row>
    <row r="96" spans="1:6" ht="12.75">
      <c r="A96" s="301"/>
      <c r="B96" s="298"/>
      <c r="C96" s="298" t="s">
        <v>252</v>
      </c>
      <c r="D96" s="300"/>
      <c r="E96" s="300">
        <v>2500</v>
      </c>
      <c r="F96" s="300"/>
    </row>
    <row r="97" spans="1:6" ht="12.75">
      <c r="A97" s="301"/>
      <c r="B97" s="298"/>
      <c r="C97" s="298" t="s">
        <v>238</v>
      </c>
      <c r="D97" s="300"/>
      <c r="E97" s="300"/>
      <c r="F97" s="300"/>
    </row>
    <row r="98" spans="1:6" ht="12.75">
      <c r="A98" s="301"/>
      <c r="B98" s="298"/>
      <c r="C98" s="298" t="s">
        <v>239</v>
      </c>
      <c r="D98" s="300"/>
      <c r="E98" s="300"/>
      <c r="F98" s="300"/>
    </row>
    <row r="99" spans="1:6" ht="12.75">
      <c r="A99" s="301"/>
      <c r="B99" s="298"/>
      <c r="C99" s="298" t="s">
        <v>240</v>
      </c>
      <c r="D99" s="300"/>
      <c r="E99" s="300"/>
      <c r="F99" s="300">
        <v>5000</v>
      </c>
    </row>
    <row r="100" spans="1:6" ht="12.75">
      <c r="A100" s="301"/>
      <c r="B100" s="298"/>
      <c r="C100" s="298" t="s">
        <v>212</v>
      </c>
      <c r="D100" s="300"/>
      <c r="E100" s="300"/>
      <c r="F100" s="300">
        <v>2500</v>
      </c>
    </row>
    <row r="101" spans="1:6" ht="30">
      <c r="A101" s="306"/>
      <c r="B101" s="307"/>
      <c r="C101" s="308" t="s">
        <v>253</v>
      </c>
      <c r="D101" s="307"/>
      <c r="E101" s="307"/>
      <c r="F101" s="298"/>
    </row>
    <row r="102" spans="1:6" ht="15">
      <c r="A102" s="301">
        <v>43276</v>
      </c>
      <c r="B102" s="298"/>
      <c r="C102" s="297">
        <v>11</v>
      </c>
      <c r="D102" s="298"/>
      <c r="E102" s="298"/>
      <c r="F102" s="298"/>
    </row>
    <row r="103" spans="1:6" ht="12.75">
      <c r="A103" s="301"/>
      <c r="B103" s="298"/>
      <c r="C103" s="298" t="s">
        <v>238</v>
      </c>
      <c r="D103" s="298"/>
      <c r="E103" s="298"/>
      <c r="F103" s="298"/>
    </row>
    <row r="104" spans="1:6" ht="12.75">
      <c r="A104" s="301"/>
      <c r="B104" s="298"/>
      <c r="C104" s="298" t="s">
        <v>239</v>
      </c>
      <c r="D104" s="300"/>
      <c r="E104" s="300">
        <v>60</v>
      </c>
      <c r="F104" s="300"/>
    </row>
    <row r="105" spans="1:6" ht="12.75">
      <c r="A105" s="301"/>
      <c r="B105" s="298"/>
      <c r="C105" s="298" t="s">
        <v>240</v>
      </c>
      <c r="D105" s="300">
        <v>60</v>
      </c>
      <c r="E105" s="300"/>
      <c r="F105" s="300"/>
    </row>
    <row r="106" spans="1:6" ht="12.75">
      <c r="A106" s="301"/>
      <c r="B106" s="298"/>
      <c r="C106" s="298" t="s">
        <v>245</v>
      </c>
      <c r="D106" s="300"/>
      <c r="E106" s="300"/>
      <c r="F106" s="300"/>
    </row>
    <row r="107" spans="1:6" ht="12.75">
      <c r="A107" s="301"/>
      <c r="B107" s="298"/>
      <c r="C107" s="298" t="s">
        <v>254</v>
      </c>
      <c r="D107" s="300"/>
      <c r="E107" s="300"/>
      <c r="F107" s="300">
        <v>20</v>
      </c>
    </row>
    <row r="108" spans="1:6" ht="12.75">
      <c r="A108" s="301"/>
      <c r="B108" s="298"/>
      <c r="C108" s="298" t="s">
        <v>255</v>
      </c>
      <c r="D108" s="300">
        <v>20</v>
      </c>
      <c r="E108" s="300"/>
      <c r="F108" s="300"/>
    </row>
    <row r="109" spans="1:6" ht="12.75">
      <c r="A109" s="301"/>
      <c r="B109" s="298"/>
      <c r="C109" s="298" t="s">
        <v>235</v>
      </c>
      <c r="D109" s="300"/>
      <c r="E109" s="300"/>
      <c r="F109" s="300"/>
    </row>
    <row r="110" spans="1:6" ht="12.75">
      <c r="A110" s="301"/>
      <c r="B110" s="298"/>
      <c r="C110" s="298" t="s">
        <v>236</v>
      </c>
      <c r="D110" s="300"/>
      <c r="E110" s="300"/>
      <c r="F110" s="300"/>
    </row>
    <row r="111" spans="1:6" ht="12.75">
      <c r="A111" s="301"/>
      <c r="B111" s="298"/>
      <c r="C111" s="298" t="s">
        <v>256</v>
      </c>
      <c r="D111" s="300"/>
      <c r="E111" s="300"/>
      <c r="F111" s="300">
        <v>6.4284</v>
      </c>
    </row>
    <row r="112" spans="1:6" ht="12.75">
      <c r="A112" s="301"/>
      <c r="B112" s="298"/>
      <c r="C112" s="298" t="s">
        <v>257</v>
      </c>
      <c r="D112" s="300">
        <v>6.4284</v>
      </c>
      <c r="E112" s="300"/>
      <c r="F112" s="300"/>
    </row>
    <row r="113" spans="1:6" ht="12.75">
      <c r="A113" s="301"/>
      <c r="B113" s="298"/>
      <c r="C113" s="298" t="s">
        <v>258</v>
      </c>
      <c r="D113" s="300"/>
      <c r="E113" s="300"/>
      <c r="F113" s="300">
        <v>8.168</v>
      </c>
    </row>
    <row r="114" spans="1:6" ht="12.75">
      <c r="A114" s="301"/>
      <c r="B114" s="298"/>
      <c r="C114" s="298" t="s">
        <v>259</v>
      </c>
      <c r="D114" s="300">
        <v>0.168</v>
      </c>
      <c r="E114" s="300"/>
      <c r="F114" s="300"/>
    </row>
    <row r="115" spans="1:6" ht="12.75">
      <c r="A115" s="301"/>
      <c r="B115" s="298"/>
      <c r="C115" s="298" t="s">
        <v>260</v>
      </c>
      <c r="D115" s="300">
        <v>8</v>
      </c>
      <c r="E115" s="300"/>
      <c r="F115" s="300"/>
    </row>
    <row r="116" spans="1:6" ht="12.75">
      <c r="A116" s="301"/>
      <c r="B116" s="298"/>
      <c r="C116" s="298" t="s">
        <v>261</v>
      </c>
      <c r="D116" s="300"/>
      <c r="E116" s="300"/>
      <c r="F116" s="300"/>
    </row>
    <row r="117" spans="1:6" ht="12.75">
      <c r="A117" s="301"/>
      <c r="B117" s="298"/>
      <c r="C117" s="298" t="s">
        <v>199</v>
      </c>
      <c r="D117" s="300"/>
      <c r="E117" s="300"/>
      <c r="F117" s="300">
        <v>25.403600000000004</v>
      </c>
    </row>
    <row r="118" spans="1:6" ht="15">
      <c r="A118" s="301"/>
      <c r="B118" s="298"/>
      <c r="C118" s="302" t="s">
        <v>262</v>
      </c>
      <c r="D118" s="298"/>
      <c r="E118" s="298"/>
      <c r="F118" s="298"/>
    </row>
    <row r="119" spans="1:6" ht="15">
      <c r="A119" s="301">
        <v>43159</v>
      </c>
      <c r="B119" s="298"/>
      <c r="C119" s="297">
        <v>12</v>
      </c>
      <c r="D119" s="298"/>
      <c r="E119" s="298"/>
      <c r="F119" s="298"/>
    </row>
    <row r="120" spans="1:6" ht="12.75">
      <c r="A120" s="301"/>
      <c r="B120" s="298">
        <v>21</v>
      </c>
      <c r="C120" s="298" t="s">
        <v>238</v>
      </c>
      <c r="D120" s="300"/>
      <c r="E120" s="300">
        <v>5015</v>
      </c>
      <c r="F120" s="300"/>
    </row>
    <row r="121" spans="1:6" ht="12.75">
      <c r="A121" s="301"/>
      <c r="B121" s="298">
        <v>2101</v>
      </c>
      <c r="C121" s="298" t="s">
        <v>239</v>
      </c>
      <c r="D121" s="300"/>
      <c r="E121" s="300"/>
      <c r="F121" s="300"/>
    </row>
    <row r="122" spans="1:6" ht="12.75">
      <c r="A122" s="301"/>
      <c r="B122" s="298">
        <v>210110</v>
      </c>
      <c r="C122" s="298" t="s">
        <v>263</v>
      </c>
      <c r="D122" s="300">
        <v>5015</v>
      </c>
      <c r="E122" s="300"/>
      <c r="F122" s="300"/>
    </row>
    <row r="123" spans="1:6" ht="12.75">
      <c r="A123" s="301"/>
      <c r="B123" s="298"/>
      <c r="C123" s="298" t="s">
        <v>235</v>
      </c>
      <c r="D123" s="300"/>
      <c r="E123" s="300"/>
      <c r="F123" s="300"/>
    </row>
    <row r="124" spans="1:6" ht="12.75">
      <c r="A124" s="301"/>
      <c r="B124" s="298">
        <v>2590</v>
      </c>
      <c r="C124" s="298" t="s">
        <v>264</v>
      </c>
      <c r="D124" s="300"/>
      <c r="E124" s="300"/>
      <c r="F124" s="300">
        <v>10</v>
      </c>
    </row>
    <row r="125" spans="1:6" ht="12.75">
      <c r="A125" s="301"/>
      <c r="B125" s="298"/>
      <c r="C125" s="298" t="s">
        <v>265</v>
      </c>
      <c r="D125" s="300">
        <v>10</v>
      </c>
      <c r="E125" s="300"/>
      <c r="F125" s="300"/>
    </row>
    <row r="126" spans="1:6" ht="12.75">
      <c r="A126" s="301"/>
      <c r="B126" s="298">
        <v>259015</v>
      </c>
      <c r="C126" s="298" t="s">
        <v>266</v>
      </c>
      <c r="D126" s="300"/>
      <c r="E126" s="300"/>
      <c r="F126" s="300">
        <v>5000</v>
      </c>
    </row>
    <row r="127" spans="1:6" ht="12.75">
      <c r="A127" s="301"/>
      <c r="B127" s="298">
        <v>54</v>
      </c>
      <c r="C127" s="298" t="s">
        <v>267</v>
      </c>
      <c r="D127" s="300"/>
      <c r="E127" s="300"/>
      <c r="F127" s="300"/>
    </row>
    <row r="128" spans="1:6" ht="12.75">
      <c r="A128" s="301"/>
      <c r="B128" s="298">
        <v>5404</v>
      </c>
      <c r="C128" s="298" t="s">
        <v>268</v>
      </c>
      <c r="D128" s="300"/>
      <c r="E128" s="300"/>
      <c r="F128" s="300">
        <v>5</v>
      </c>
    </row>
    <row r="129" spans="1:6" ht="45">
      <c r="A129" s="301"/>
      <c r="B129" s="298"/>
      <c r="C129" s="309" t="s">
        <v>269</v>
      </c>
      <c r="D129" s="298"/>
      <c r="E129" s="298"/>
      <c r="F129" s="298"/>
    </row>
    <row r="130" spans="1:6" ht="15">
      <c r="A130" s="301">
        <v>43280</v>
      </c>
      <c r="B130" s="298"/>
      <c r="C130" s="297">
        <v>13</v>
      </c>
      <c r="D130" s="298"/>
      <c r="E130" s="298"/>
      <c r="F130" s="298"/>
    </row>
    <row r="131" spans="1:6" ht="12.75">
      <c r="A131" s="301"/>
      <c r="B131" s="298">
        <v>21</v>
      </c>
      <c r="C131" s="298" t="s">
        <v>238</v>
      </c>
      <c r="D131" s="298"/>
      <c r="E131" s="298"/>
      <c r="F131" s="298"/>
    </row>
    <row r="132" spans="1:6" ht="12.75">
      <c r="A132" s="301"/>
      <c r="B132" s="298">
        <v>2101</v>
      </c>
      <c r="C132" s="298" t="s">
        <v>239</v>
      </c>
      <c r="D132" s="300"/>
      <c r="E132" s="300">
        <v>4002</v>
      </c>
      <c r="F132" s="300"/>
    </row>
    <row r="133" spans="1:6" ht="12.75">
      <c r="A133" s="301"/>
      <c r="B133" s="298">
        <v>210110</v>
      </c>
      <c r="C133" s="298" t="s">
        <v>270</v>
      </c>
      <c r="D133" s="300">
        <v>4002</v>
      </c>
      <c r="E133" s="300"/>
      <c r="F133" s="300"/>
    </row>
    <row r="134" spans="1:6" ht="12.75">
      <c r="A134" s="301"/>
      <c r="B134" s="298"/>
      <c r="C134" s="298" t="s">
        <v>239</v>
      </c>
      <c r="D134" s="300"/>
      <c r="E134" s="300"/>
      <c r="F134" s="300">
        <v>4000</v>
      </c>
    </row>
    <row r="135" spans="1:6" ht="12.75">
      <c r="A135" s="301"/>
      <c r="B135" s="298"/>
      <c r="C135" s="298" t="s">
        <v>271</v>
      </c>
      <c r="D135" s="300">
        <v>4000</v>
      </c>
      <c r="E135" s="300"/>
      <c r="F135" s="300"/>
    </row>
    <row r="136" spans="1:6" ht="12.75">
      <c r="A136" s="301"/>
      <c r="B136" s="298"/>
      <c r="C136" s="298" t="s">
        <v>267</v>
      </c>
      <c r="D136" s="300"/>
      <c r="E136" s="300"/>
      <c r="F136" s="300"/>
    </row>
    <row r="137" spans="1:6" ht="12.75">
      <c r="A137" s="301"/>
      <c r="B137" s="298"/>
      <c r="C137" s="298" t="s">
        <v>272</v>
      </c>
      <c r="D137" s="300"/>
      <c r="E137" s="300"/>
      <c r="F137" s="300">
        <v>2</v>
      </c>
    </row>
    <row r="138" spans="1:6" ht="12.75">
      <c r="A138" s="301"/>
      <c r="B138" s="298"/>
      <c r="C138" s="298" t="s">
        <v>199</v>
      </c>
      <c r="D138" s="300">
        <v>2</v>
      </c>
      <c r="E138" s="300"/>
      <c r="F138" s="300"/>
    </row>
    <row r="139" spans="1:6" ht="30">
      <c r="A139" s="301"/>
      <c r="B139" s="298"/>
      <c r="C139" s="309" t="s">
        <v>273</v>
      </c>
      <c r="D139" s="298"/>
      <c r="E139" s="298"/>
      <c r="F139" s="298"/>
    </row>
    <row r="140" spans="1:6" ht="15">
      <c r="A140" s="301">
        <v>43281</v>
      </c>
      <c r="B140" s="298"/>
      <c r="C140" s="297">
        <v>14</v>
      </c>
      <c r="D140" s="298"/>
      <c r="E140" s="298"/>
      <c r="F140" s="298"/>
    </row>
    <row r="141" spans="1:6" ht="12.75">
      <c r="A141" s="301"/>
      <c r="B141" s="298"/>
      <c r="C141" s="298" t="s">
        <v>274</v>
      </c>
      <c r="D141" s="298"/>
      <c r="E141" s="298">
        <v>43.75</v>
      </c>
      <c r="F141" s="298"/>
    </row>
    <row r="142" spans="1:6" ht="12.75">
      <c r="A142" s="301"/>
      <c r="B142" s="298"/>
      <c r="C142" s="298" t="s">
        <v>238</v>
      </c>
      <c r="D142" s="298">
        <v>43.75</v>
      </c>
      <c r="E142" s="298"/>
      <c r="F142" s="298"/>
    </row>
    <row r="143" spans="1:6" ht="12.75">
      <c r="A143" s="301"/>
      <c r="B143" s="298"/>
      <c r="C143" s="298" t="s">
        <v>275</v>
      </c>
      <c r="D143" s="298"/>
      <c r="E143" s="298"/>
      <c r="F143" s="298"/>
    </row>
    <row r="144" spans="1:6" ht="12.75">
      <c r="A144" s="301"/>
      <c r="B144" s="298"/>
      <c r="C144" s="298" t="s">
        <v>238</v>
      </c>
      <c r="D144" s="298"/>
      <c r="E144" s="298"/>
      <c r="F144" s="298"/>
    </row>
    <row r="145" spans="1:6" ht="12.75">
      <c r="A145" s="301"/>
      <c r="B145" s="298"/>
      <c r="C145" s="298" t="s">
        <v>239</v>
      </c>
      <c r="D145" s="298"/>
      <c r="E145" s="298"/>
      <c r="F145" s="298">
        <v>43.75</v>
      </c>
    </row>
    <row r="146" spans="1:6" ht="12.75">
      <c r="A146" s="301"/>
      <c r="B146" s="298"/>
      <c r="C146" s="298" t="s">
        <v>275</v>
      </c>
      <c r="D146" s="298">
        <v>43.75</v>
      </c>
      <c r="E146" s="298"/>
      <c r="F146" s="298"/>
    </row>
    <row r="147" spans="1:6" ht="15">
      <c r="A147" s="301"/>
      <c r="B147" s="298"/>
      <c r="C147" s="302" t="s">
        <v>276</v>
      </c>
      <c r="D147" s="298"/>
      <c r="E147" s="298"/>
      <c r="F147" s="298"/>
    </row>
    <row r="148" spans="1:6" ht="15">
      <c r="A148" s="301"/>
      <c r="B148" s="298"/>
      <c r="C148" s="302" t="s">
        <v>277</v>
      </c>
      <c r="D148" s="310"/>
      <c r="E148" s="310">
        <v>1107907.03</v>
      </c>
      <c r="F148" s="310">
        <v>1107907.0300000003</v>
      </c>
    </row>
    <row r="149" ht="12.75">
      <c r="A149" s="311"/>
    </row>
    <row r="150" ht="12.75">
      <c r="A150" s="311"/>
    </row>
    <row r="151" ht="12.75">
      <c r="A151" s="311"/>
    </row>
    <row r="152" ht="12.75">
      <c r="A152" s="311"/>
    </row>
    <row r="153" ht="12.75">
      <c r="A153" s="311"/>
    </row>
    <row r="154" ht="12.75">
      <c r="A154" s="311"/>
    </row>
    <row r="155" ht="12.75">
      <c r="A155" s="311"/>
    </row>
    <row r="156" ht="12.75">
      <c r="A156" s="311"/>
    </row>
    <row r="157" ht="12.75">
      <c r="A157" s="311"/>
    </row>
    <row r="158" ht="12.75">
      <c r="A158" s="311"/>
    </row>
    <row r="159" ht="12.75">
      <c r="A159" s="311"/>
    </row>
    <row r="160" ht="12.75">
      <c r="A160" s="311"/>
    </row>
    <row r="161" ht="12.75">
      <c r="A161" s="311"/>
    </row>
    <row r="162" ht="12.75">
      <c r="A162" s="311"/>
    </row>
    <row r="163" ht="12.75">
      <c r="A163" s="311"/>
    </row>
    <row r="164" ht="12.75">
      <c r="A164" s="311"/>
    </row>
    <row r="165" ht="12.75">
      <c r="A165" s="311"/>
    </row>
    <row r="166" ht="12.75">
      <c r="A166" s="311"/>
    </row>
    <row r="167" ht="12.75">
      <c r="A167" s="311"/>
    </row>
    <row r="168" ht="12.75">
      <c r="A168" s="311"/>
    </row>
    <row r="169" ht="12.75">
      <c r="A169" s="311"/>
    </row>
    <row r="170" ht="12.75">
      <c r="A170" s="311"/>
    </row>
    <row r="171" ht="12.75">
      <c r="A171" s="311"/>
    </row>
    <row r="172" ht="12.75">
      <c r="A172" s="311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3"/>
  <sheetViews>
    <sheetView zoomScalePageLayoutView="0" workbookViewId="0" topLeftCell="A183">
      <selection activeCell="A191" sqref="A191:E209"/>
    </sheetView>
  </sheetViews>
  <sheetFormatPr defaultColWidth="11.421875" defaultRowHeight="12.75"/>
  <cols>
    <col min="2" max="2" width="59.421875" style="0" customWidth="1"/>
    <col min="3" max="4" width="11.7109375" style="0" bestFit="1" customWidth="1"/>
  </cols>
  <sheetData>
    <row r="1" spans="1:5" ht="21">
      <c r="A1" s="494" t="s">
        <v>190</v>
      </c>
      <c r="B1" s="494"/>
      <c r="C1" s="494"/>
      <c r="D1" s="494"/>
      <c r="E1" s="494"/>
    </row>
    <row r="2" spans="1:5" ht="18.75">
      <c r="A2" s="495" t="s">
        <v>278</v>
      </c>
      <c r="B2" s="495"/>
      <c r="C2" s="495"/>
      <c r="D2" s="495"/>
      <c r="E2" s="495"/>
    </row>
    <row r="3" spans="1:5" ht="15">
      <c r="A3" s="496" t="s">
        <v>279</v>
      </c>
      <c r="B3" s="496"/>
      <c r="C3" s="496"/>
      <c r="D3" s="496"/>
      <c r="E3" s="496"/>
    </row>
    <row r="5" spans="1:5" ht="15">
      <c r="A5" s="312" t="s">
        <v>280</v>
      </c>
      <c r="B5" s="313">
        <v>110105</v>
      </c>
      <c r="C5" s="314"/>
      <c r="D5" s="315"/>
      <c r="E5" s="315"/>
    </row>
    <row r="6" spans="1:5" ht="15">
      <c r="A6" s="312" t="s">
        <v>195</v>
      </c>
      <c r="B6" s="312" t="s">
        <v>281</v>
      </c>
      <c r="C6" s="316"/>
      <c r="D6" s="317"/>
      <c r="E6" s="317"/>
    </row>
    <row r="7" spans="1:5" ht="15">
      <c r="A7" s="318" t="s">
        <v>193</v>
      </c>
      <c r="B7" s="318" t="s">
        <v>282</v>
      </c>
      <c r="C7" s="318" t="s">
        <v>0</v>
      </c>
      <c r="D7" s="318" t="s">
        <v>1</v>
      </c>
      <c r="E7" s="318" t="s">
        <v>283</v>
      </c>
    </row>
    <row r="8" spans="1:5" ht="15">
      <c r="A8" s="319">
        <v>43252</v>
      </c>
      <c r="B8" s="320" t="s">
        <v>284</v>
      </c>
      <c r="C8" s="321"/>
      <c r="D8" s="321">
        <v>345</v>
      </c>
      <c r="E8" s="322">
        <v>345</v>
      </c>
    </row>
    <row r="9" spans="1:5" ht="15">
      <c r="A9" s="319">
        <v>43253</v>
      </c>
      <c r="B9" s="320" t="s">
        <v>285</v>
      </c>
      <c r="C9" s="321"/>
      <c r="D9" s="321">
        <v>10000</v>
      </c>
      <c r="E9" s="322">
        <v>10345</v>
      </c>
    </row>
    <row r="10" spans="1:5" ht="15">
      <c r="A10" s="319">
        <v>43273</v>
      </c>
      <c r="B10" s="320" t="s">
        <v>286</v>
      </c>
      <c r="C10" s="321">
        <v>5000</v>
      </c>
      <c r="D10" s="321"/>
      <c r="E10" s="322">
        <v>5345</v>
      </c>
    </row>
    <row r="11" spans="1:5" ht="15">
      <c r="A11" s="319"/>
      <c r="B11" s="320"/>
      <c r="C11" s="321"/>
      <c r="D11" s="321"/>
      <c r="E11" s="322"/>
    </row>
    <row r="12" spans="1:5" ht="15">
      <c r="A12" s="323"/>
      <c r="B12" s="320"/>
      <c r="C12" s="321"/>
      <c r="D12" s="321"/>
      <c r="E12" s="322"/>
    </row>
    <row r="13" spans="1:5" ht="15.75" thickBot="1">
      <c r="A13" s="324"/>
      <c r="B13" s="325" t="s">
        <v>283</v>
      </c>
      <c r="C13" s="326">
        <v>5000</v>
      </c>
      <c r="D13" s="327">
        <v>10345</v>
      </c>
      <c r="E13" s="328">
        <v>5345</v>
      </c>
    </row>
    <row r="14" spans="1:5" ht="15">
      <c r="A14" s="329"/>
      <c r="B14" s="330"/>
      <c r="C14" s="331"/>
      <c r="D14" s="332"/>
      <c r="E14" s="331"/>
    </row>
    <row r="15" spans="1:5" ht="15">
      <c r="A15" s="333"/>
      <c r="B15" s="333"/>
      <c r="C15" s="334"/>
      <c r="D15" s="334"/>
      <c r="E15" s="334"/>
    </row>
    <row r="16" spans="1:5" ht="15">
      <c r="A16" s="324">
        <v>110305</v>
      </c>
      <c r="B16" s="324" t="s">
        <v>207</v>
      </c>
      <c r="C16" s="335"/>
      <c r="D16" s="331"/>
      <c r="E16" s="331"/>
    </row>
    <row r="17" spans="1:5" ht="15">
      <c r="A17" s="324" t="s">
        <v>195</v>
      </c>
      <c r="B17" s="324" t="s">
        <v>287</v>
      </c>
      <c r="C17" s="336"/>
      <c r="D17" s="337"/>
      <c r="E17" s="337"/>
    </row>
    <row r="18" spans="1:5" ht="15">
      <c r="A18" s="318" t="s">
        <v>193</v>
      </c>
      <c r="B18" s="318" t="s">
        <v>282</v>
      </c>
      <c r="C18" s="338" t="s">
        <v>0</v>
      </c>
      <c r="D18" s="338" t="s">
        <v>1</v>
      </c>
      <c r="E18" s="338" t="s">
        <v>283</v>
      </c>
    </row>
    <row r="19" spans="1:5" ht="15">
      <c r="A19" s="319">
        <v>43253</v>
      </c>
      <c r="B19" s="320" t="s">
        <v>285</v>
      </c>
      <c r="C19" s="321">
        <v>10000</v>
      </c>
      <c r="D19" s="321"/>
      <c r="E19" s="322">
        <v>10000</v>
      </c>
    </row>
    <row r="20" spans="1:5" ht="15">
      <c r="A20" s="319">
        <v>43256</v>
      </c>
      <c r="B20" s="320" t="s">
        <v>288</v>
      </c>
      <c r="C20" s="321">
        <v>14982</v>
      </c>
      <c r="D20" s="321"/>
      <c r="E20" s="322">
        <v>24982</v>
      </c>
    </row>
    <row r="21" spans="1:5" ht="15">
      <c r="A21" s="319">
        <v>43259</v>
      </c>
      <c r="B21" s="320" t="s">
        <v>289</v>
      </c>
      <c r="C21" s="321"/>
      <c r="D21" s="321">
        <v>200000</v>
      </c>
      <c r="E21" s="322">
        <v>-175018</v>
      </c>
    </row>
    <row r="22" spans="1:5" ht="15">
      <c r="A22" s="319">
        <v>43266</v>
      </c>
      <c r="B22" s="320" t="s">
        <v>290</v>
      </c>
      <c r="C22" s="321">
        <v>200315.315</v>
      </c>
      <c r="D22" s="321"/>
      <c r="E22" s="322">
        <v>25297.315000000002</v>
      </c>
    </row>
    <row r="23" spans="1:5" ht="15">
      <c r="A23" s="319">
        <v>43268</v>
      </c>
      <c r="B23" s="320" t="s">
        <v>291</v>
      </c>
      <c r="C23" s="321">
        <v>513763.75</v>
      </c>
      <c r="D23" s="321"/>
      <c r="E23" s="322">
        <v>539061.065</v>
      </c>
    </row>
    <row r="24" spans="1:5" ht="15">
      <c r="A24" s="319">
        <v>43271</v>
      </c>
      <c r="B24" s="320" t="s">
        <v>250</v>
      </c>
      <c r="C24" s="321"/>
      <c r="D24" s="321">
        <v>38430</v>
      </c>
      <c r="E24" s="322">
        <v>500631.06499999994</v>
      </c>
    </row>
    <row r="25" spans="1:5" ht="15">
      <c r="A25" s="323"/>
      <c r="B25" s="320"/>
      <c r="C25" s="321"/>
      <c r="D25" s="321"/>
      <c r="E25" s="322"/>
    </row>
    <row r="26" spans="1:5" ht="15">
      <c r="A26" s="324"/>
      <c r="B26" s="325" t="s">
        <v>283</v>
      </c>
      <c r="C26" s="326">
        <v>739061.065</v>
      </c>
      <c r="D26" s="338">
        <v>238430</v>
      </c>
      <c r="E26" s="326">
        <v>500631.06499999994</v>
      </c>
    </row>
    <row r="27" spans="1:5" ht="15">
      <c r="A27" s="333"/>
      <c r="B27" s="333"/>
      <c r="C27" s="334"/>
      <c r="D27" s="334"/>
      <c r="E27" s="334"/>
    </row>
    <row r="28" spans="1:5" ht="15">
      <c r="A28" s="324" t="s">
        <v>280</v>
      </c>
      <c r="B28" s="339">
        <v>1104</v>
      </c>
      <c r="C28" s="334"/>
      <c r="D28" s="334"/>
      <c r="E28" s="334"/>
    </row>
    <row r="29" spans="1:5" ht="15">
      <c r="A29" s="324" t="s">
        <v>195</v>
      </c>
      <c r="B29" s="324" t="s">
        <v>292</v>
      </c>
      <c r="C29" s="334"/>
      <c r="D29" s="334"/>
      <c r="E29" s="334"/>
    </row>
    <row r="30" spans="1:5" ht="15">
      <c r="A30" s="318" t="s">
        <v>193</v>
      </c>
      <c r="B30" s="318" t="s">
        <v>282</v>
      </c>
      <c r="C30" s="338" t="s">
        <v>0</v>
      </c>
      <c r="D30" s="338" t="s">
        <v>1</v>
      </c>
      <c r="E30" s="338" t="s">
        <v>283</v>
      </c>
    </row>
    <row r="31" spans="1:5" ht="15">
      <c r="A31" s="319">
        <v>43256</v>
      </c>
      <c r="B31" s="320" t="s">
        <v>293</v>
      </c>
      <c r="C31" s="321"/>
      <c r="D31" s="321">
        <v>52520</v>
      </c>
      <c r="E31" s="322">
        <v>52520</v>
      </c>
    </row>
    <row r="32" spans="1:5" ht="15">
      <c r="A32" s="319">
        <v>43273</v>
      </c>
      <c r="B32" s="320" t="s">
        <v>286</v>
      </c>
      <c r="C32" s="321">
        <v>2500</v>
      </c>
      <c r="D32" s="321"/>
      <c r="E32" s="322">
        <v>50020</v>
      </c>
    </row>
    <row r="33" spans="1:5" ht="15">
      <c r="A33" s="323"/>
      <c r="B33" s="320"/>
      <c r="C33" s="321"/>
      <c r="D33" s="321"/>
      <c r="E33" s="322"/>
    </row>
    <row r="34" spans="1:5" ht="15">
      <c r="A34" s="324"/>
      <c r="B34" s="325" t="s">
        <v>283</v>
      </c>
      <c r="C34" s="326">
        <v>2500</v>
      </c>
      <c r="D34" s="338">
        <v>52520</v>
      </c>
      <c r="E34" s="326">
        <v>50020</v>
      </c>
    </row>
    <row r="35" spans="1:5" ht="15">
      <c r="A35" s="329"/>
      <c r="B35" s="330"/>
      <c r="C35" s="331"/>
      <c r="D35" s="332"/>
      <c r="E35" s="331"/>
    </row>
    <row r="36" spans="1:5" ht="15">
      <c r="A36" s="333"/>
      <c r="B36" s="333"/>
      <c r="C36" s="334"/>
      <c r="D36" s="334"/>
      <c r="E36" s="334"/>
    </row>
    <row r="37" spans="1:5" ht="15">
      <c r="A37" s="324" t="s">
        <v>280</v>
      </c>
      <c r="B37" s="339">
        <v>120110</v>
      </c>
      <c r="C37" s="334"/>
      <c r="D37" s="334"/>
      <c r="E37" s="334"/>
    </row>
    <row r="38" spans="1:5" ht="15">
      <c r="A38" s="324" t="s">
        <v>195</v>
      </c>
      <c r="B38" s="324" t="s">
        <v>294</v>
      </c>
      <c r="C38" s="334"/>
      <c r="D38" s="334"/>
      <c r="E38" s="334"/>
    </row>
    <row r="39" spans="1:5" ht="15">
      <c r="A39" s="318" t="s">
        <v>193</v>
      </c>
      <c r="B39" s="318" t="s">
        <v>282</v>
      </c>
      <c r="C39" s="338" t="s">
        <v>0</v>
      </c>
      <c r="D39" s="338" t="s">
        <v>1</v>
      </c>
      <c r="E39" s="338" t="s">
        <v>283</v>
      </c>
    </row>
    <row r="40" spans="1:5" ht="15">
      <c r="A40" s="319">
        <v>43259</v>
      </c>
      <c r="B40" s="320" t="s">
        <v>289</v>
      </c>
      <c r="C40" s="321">
        <v>200000</v>
      </c>
      <c r="D40" s="321"/>
      <c r="E40" s="322">
        <v>200000</v>
      </c>
    </row>
    <row r="41" spans="1:5" ht="15">
      <c r="A41" s="319">
        <v>43266</v>
      </c>
      <c r="B41" s="320" t="s">
        <v>290</v>
      </c>
      <c r="C41" s="321"/>
      <c r="D41" s="321">
        <v>200000</v>
      </c>
      <c r="E41" s="322">
        <v>0</v>
      </c>
    </row>
    <row r="42" spans="1:5" ht="15">
      <c r="A42" s="323"/>
      <c r="B42" s="320"/>
      <c r="C42" s="321"/>
      <c r="D42" s="321"/>
      <c r="E42" s="322"/>
    </row>
    <row r="43" spans="1:5" ht="15.75" thickBot="1">
      <c r="A43" s="340"/>
      <c r="B43" s="341" t="s">
        <v>283</v>
      </c>
      <c r="C43" s="342">
        <v>200000</v>
      </c>
      <c r="D43" s="327">
        <v>200000</v>
      </c>
      <c r="E43" s="328">
        <v>0</v>
      </c>
    </row>
    <row r="44" spans="1:5" ht="15">
      <c r="A44" s="343"/>
      <c r="B44" s="330"/>
      <c r="C44" s="331"/>
      <c r="D44" s="332"/>
      <c r="E44" s="331"/>
    </row>
    <row r="45" spans="1:5" ht="15">
      <c r="A45" s="343"/>
      <c r="B45" s="344"/>
      <c r="C45" s="345"/>
      <c r="D45" s="346"/>
      <c r="E45" s="345"/>
    </row>
    <row r="46" spans="1:5" ht="15">
      <c r="A46" s="324" t="s">
        <v>280</v>
      </c>
      <c r="B46" s="339">
        <v>1301</v>
      </c>
      <c r="C46" s="334"/>
      <c r="D46" s="334"/>
      <c r="E46" s="334"/>
    </row>
    <row r="47" spans="1:5" ht="15.75" thickBot="1">
      <c r="A47" s="324" t="s">
        <v>195</v>
      </c>
      <c r="B47" s="324" t="s">
        <v>295</v>
      </c>
      <c r="C47" s="334"/>
      <c r="D47" s="334"/>
      <c r="E47" s="334"/>
    </row>
    <row r="48" spans="1:5" ht="15">
      <c r="A48" s="347" t="s">
        <v>193</v>
      </c>
      <c r="B48" s="348" t="s">
        <v>282</v>
      </c>
      <c r="C48" s="349" t="s">
        <v>0</v>
      </c>
      <c r="D48" s="349" t="s">
        <v>1</v>
      </c>
      <c r="E48" s="350" t="s">
        <v>283</v>
      </c>
    </row>
    <row r="49" spans="1:5" ht="15">
      <c r="A49" s="319">
        <v>43269</v>
      </c>
      <c r="B49" s="320" t="s">
        <v>241</v>
      </c>
      <c r="C49" s="321">
        <v>75000</v>
      </c>
      <c r="D49" s="321"/>
      <c r="E49" s="322">
        <v>75000</v>
      </c>
    </row>
    <row r="50" spans="1:5" ht="15">
      <c r="A50" s="323"/>
      <c r="B50" s="320"/>
      <c r="C50" s="321"/>
      <c r="D50" s="321"/>
      <c r="E50" s="322"/>
    </row>
    <row r="51" spans="1:5" ht="15.75" thickBot="1">
      <c r="A51" s="351"/>
      <c r="B51" s="341" t="s">
        <v>283</v>
      </c>
      <c r="C51" s="342">
        <v>75000</v>
      </c>
      <c r="D51" s="327"/>
      <c r="E51" s="328">
        <v>75000</v>
      </c>
    </row>
    <row r="52" spans="1:5" ht="15">
      <c r="A52" s="329"/>
      <c r="B52" s="330"/>
      <c r="C52" s="331"/>
      <c r="D52" s="332"/>
      <c r="E52" s="331"/>
    </row>
    <row r="53" spans="1:5" ht="15">
      <c r="A53" s="343"/>
      <c r="B53" s="344"/>
      <c r="C53" s="345"/>
      <c r="D53" s="346"/>
      <c r="E53" s="345"/>
    </row>
    <row r="54" spans="1:5" ht="15">
      <c r="A54" s="324" t="s">
        <v>280</v>
      </c>
      <c r="B54" s="339">
        <v>140115</v>
      </c>
      <c r="C54" s="334"/>
      <c r="D54" s="334"/>
      <c r="E54" s="334"/>
    </row>
    <row r="55" spans="1:5" ht="15">
      <c r="A55" s="352" t="s">
        <v>195</v>
      </c>
      <c r="B55" s="352" t="s">
        <v>296</v>
      </c>
      <c r="C55" s="334"/>
      <c r="D55" s="334"/>
      <c r="E55" s="334"/>
    </row>
    <row r="56" spans="1:5" ht="15">
      <c r="A56" s="318" t="s">
        <v>193</v>
      </c>
      <c r="B56" s="318" t="s">
        <v>282</v>
      </c>
      <c r="C56" s="338" t="s">
        <v>0</v>
      </c>
      <c r="D56" s="338" t="s">
        <v>1</v>
      </c>
      <c r="E56" s="338" t="s">
        <v>283</v>
      </c>
    </row>
    <row r="57" spans="1:5" ht="15">
      <c r="A57" s="319">
        <v>43268</v>
      </c>
      <c r="B57" s="320" t="s">
        <v>291</v>
      </c>
      <c r="C57" s="321"/>
      <c r="D57" s="321">
        <v>500000</v>
      </c>
      <c r="E57" s="322">
        <v>500000</v>
      </c>
    </row>
    <row r="58" spans="1:5" ht="15">
      <c r="A58" s="319"/>
      <c r="B58" s="320"/>
      <c r="C58" s="321"/>
      <c r="D58" s="321"/>
      <c r="E58" s="322"/>
    </row>
    <row r="59" spans="1:5" ht="15">
      <c r="A59" s="324"/>
      <c r="B59" s="325" t="s">
        <v>283</v>
      </c>
      <c r="C59" s="326">
        <v>0</v>
      </c>
      <c r="D59" s="338">
        <v>500000</v>
      </c>
      <c r="E59" s="326">
        <v>500000</v>
      </c>
    </row>
    <row r="60" spans="1:5" ht="15">
      <c r="A60" s="329"/>
      <c r="B60" s="330"/>
      <c r="C60" s="331"/>
      <c r="D60" s="332"/>
      <c r="E60" s="331"/>
    </row>
    <row r="61" spans="1:5" ht="15">
      <c r="A61" s="353"/>
      <c r="B61" s="343"/>
      <c r="C61" s="345"/>
      <c r="D61" s="345"/>
      <c r="E61" s="345"/>
    </row>
    <row r="62" spans="1:5" ht="15">
      <c r="A62" s="324" t="s">
        <v>280</v>
      </c>
      <c r="B62" s="339">
        <v>1601</v>
      </c>
      <c r="C62" s="334"/>
      <c r="D62" s="334"/>
      <c r="E62" s="334"/>
    </row>
    <row r="63" spans="1:5" ht="15">
      <c r="A63" s="352" t="s">
        <v>195</v>
      </c>
      <c r="B63" s="352" t="s">
        <v>297</v>
      </c>
      <c r="C63" s="334"/>
      <c r="D63" s="334"/>
      <c r="E63" s="334"/>
    </row>
    <row r="64" spans="1:5" ht="15">
      <c r="A64" s="318" t="s">
        <v>193</v>
      </c>
      <c r="B64" s="318" t="s">
        <v>282</v>
      </c>
      <c r="C64" s="338" t="s">
        <v>0</v>
      </c>
      <c r="D64" s="338" t="s">
        <v>1</v>
      </c>
      <c r="E64" s="338" t="s">
        <v>283</v>
      </c>
    </row>
    <row r="65" spans="1:5" ht="15">
      <c r="A65" s="319">
        <v>43266</v>
      </c>
      <c r="B65" s="320" t="s">
        <v>290</v>
      </c>
      <c r="C65" s="321"/>
      <c r="D65" s="321">
        <v>318.5</v>
      </c>
      <c r="E65" s="322">
        <v>318.5</v>
      </c>
    </row>
    <row r="66" spans="1:5" ht="15">
      <c r="A66" s="323"/>
      <c r="B66" s="320"/>
      <c r="C66" s="321"/>
      <c r="D66" s="321"/>
      <c r="E66" s="322"/>
    </row>
    <row r="67" spans="1:5" ht="15">
      <c r="A67" s="323"/>
      <c r="B67" s="320"/>
      <c r="C67" s="321"/>
      <c r="D67" s="321"/>
      <c r="E67" s="322"/>
    </row>
    <row r="68" spans="1:5" ht="15">
      <c r="A68" s="324"/>
      <c r="B68" s="325" t="s">
        <v>283</v>
      </c>
      <c r="C68" s="326">
        <v>0</v>
      </c>
      <c r="D68" s="338">
        <v>318.5</v>
      </c>
      <c r="E68" s="326">
        <v>318.5</v>
      </c>
    </row>
    <row r="69" spans="1:5" ht="15">
      <c r="A69" s="329"/>
      <c r="B69" s="330"/>
      <c r="C69" s="331"/>
      <c r="D69" s="332"/>
      <c r="E69" s="331"/>
    </row>
    <row r="70" spans="1:5" ht="15">
      <c r="A70" s="333"/>
      <c r="B70" s="333"/>
      <c r="C70" s="334"/>
      <c r="D70" s="334"/>
      <c r="E70" s="334"/>
    </row>
    <row r="71" spans="1:5" ht="15">
      <c r="A71" s="324" t="s">
        <v>280</v>
      </c>
      <c r="B71" s="339">
        <v>1807</v>
      </c>
      <c r="C71" s="334"/>
      <c r="D71" s="334"/>
      <c r="E71" s="334"/>
    </row>
    <row r="72" spans="1:5" ht="15.75" thickBot="1">
      <c r="A72" s="324" t="s">
        <v>195</v>
      </c>
      <c r="B72" s="324" t="s">
        <v>298</v>
      </c>
      <c r="C72" s="334"/>
      <c r="D72" s="334"/>
      <c r="E72" s="334"/>
    </row>
    <row r="73" spans="1:5" ht="15">
      <c r="A73" s="318" t="s">
        <v>193</v>
      </c>
      <c r="B73" s="318" t="s">
        <v>282</v>
      </c>
      <c r="C73" s="354" t="s">
        <v>0</v>
      </c>
      <c r="D73" s="349" t="s">
        <v>1</v>
      </c>
      <c r="E73" s="350" t="s">
        <v>283</v>
      </c>
    </row>
    <row r="74" spans="1:5" ht="15">
      <c r="A74" s="319">
        <v>43271</v>
      </c>
      <c r="B74" s="320" t="s">
        <v>250</v>
      </c>
      <c r="C74" s="321">
        <v>35000</v>
      </c>
      <c r="D74" s="321"/>
      <c r="E74" s="322">
        <v>35000</v>
      </c>
    </row>
    <row r="75" spans="1:5" ht="15">
      <c r="A75" s="324"/>
      <c r="B75" s="325" t="s">
        <v>283</v>
      </c>
      <c r="C75" s="326">
        <v>35000</v>
      </c>
      <c r="D75" s="338"/>
      <c r="E75" s="326">
        <v>35000</v>
      </c>
    </row>
    <row r="76" spans="1:5" ht="15">
      <c r="A76" s="329"/>
      <c r="B76" s="330"/>
      <c r="C76" s="331"/>
      <c r="D76" s="332"/>
      <c r="E76" s="331"/>
    </row>
    <row r="77" spans="1:5" ht="15">
      <c r="A77" s="333"/>
      <c r="B77" s="333"/>
      <c r="C77" s="334"/>
      <c r="D77" s="334"/>
      <c r="E77" s="334"/>
    </row>
    <row r="78" spans="1:5" ht="15">
      <c r="A78" s="324" t="s">
        <v>280</v>
      </c>
      <c r="B78" s="339">
        <v>199005</v>
      </c>
      <c r="C78" s="334"/>
      <c r="D78" s="334"/>
      <c r="E78" s="334"/>
    </row>
    <row r="79" spans="1:5" ht="15">
      <c r="A79" s="352" t="s">
        <v>195</v>
      </c>
      <c r="B79" s="352" t="s">
        <v>299</v>
      </c>
      <c r="C79" s="334"/>
      <c r="D79" s="334"/>
      <c r="E79" s="334"/>
    </row>
    <row r="80" spans="1:5" ht="15">
      <c r="A80" s="318" t="s">
        <v>193</v>
      </c>
      <c r="B80" s="318" t="s">
        <v>282</v>
      </c>
      <c r="C80" s="338" t="s">
        <v>0</v>
      </c>
      <c r="D80" s="338" t="s">
        <v>1</v>
      </c>
      <c r="E80" s="338" t="s">
        <v>283</v>
      </c>
    </row>
    <row r="81" spans="1:5" ht="15">
      <c r="A81" s="319">
        <v>43271</v>
      </c>
      <c r="B81" s="320" t="s">
        <v>250</v>
      </c>
      <c r="C81" s="321">
        <v>4200</v>
      </c>
      <c r="D81" s="321"/>
      <c r="E81" s="322">
        <v>4200</v>
      </c>
    </row>
    <row r="82" spans="1:5" ht="15">
      <c r="A82" s="324"/>
      <c r="B82" s="325" t="s">
        <v>283</v>
      </c>
      <c r="C82" s="326">
        <v>4200</v>
      </c>
      <c r="D82" s="338"/>
      <c r="E82" s="326">
        <v>4200</v>
      </c>
    </row>
    <row r="83" spans="1:5" ht="15">
      <c r="A83" s="329"/>
      <c r="B83" s="330"/>
      <c r="C83" s="331"/>
      <c r="D83" s="332"/>
      <c r="E83" s="331"/>
    </row>
    <row r="84" spans="1:5" ht="15">
      <c r="A84" s="343"/>
      <c r="B84" s="343"/>
      <c r="C84" s="345"/>
      <c r="D84" s="346"/>
      <c r="E84" s="345"/>
    </row>
    <row r="85" spans="1:5" ht="15">
      <c r="A85" s="324" t="s">
        <v>280</v>
      </c>
      <c r="B85" s="339">
        <v>199095</v>
      </c>
      <c r="C85" s="334"/>
      <c r="D85" s="334"/>
      <c r="E85" s="334"/>
    </row>
    <row r="86" spans="1:5" ht="15">
      <c r="A86" s="352" t="s">
        <v>195</v>
      </c>
      <c r="B86" s="352" t="s">
        <v>300</v>
      </c>
      <c r="C86" s="334"/>
      <c r="D86" s="334"/>
      <c r="E86" s="334"/>
    </row>
    <row r="87" spans="1:5" ht="15">
      <c r="A87" s="318" t="s">
        <v>193</v>
      </c>
      <c r="B87" s="318" t="s">
        <v>282</v>
      </c>
      <c r="C87" s="338" t="s">
        <v>0</v>
      </c>
      <c r="D87" s="338" t="s">
        <v>1</v>
      </c>
      <c r="E87" s="338" t="s">
        <v>283</v>
      </c>
    </row>
    <row r="88" spans="1:5" ht="15">
      <c r="A88" s="319">
        <v>43252</v>
      </c>
      <c r="B88" s="320" t="s">
        <v>301</v>
      </c>
      <c r="C88" s="321">
        <v>345</v>
      </c>
      <c r="D88" s="321"/>
      <c r="E88" s="322">
        <v>345</v>
      </c>
    </row>
    <row r="89" spans="1:5" ht="15">
      <c r="A89" s="324"/>
      <c r="B89" s="325" t="s">
        <v>283</v>
      </c>
      <c r="C89" s="326">
        <v>345</v>
      </c>
      <c r="D89" s="338"/>
      <c r="E89" s="326">
        <v>345</v>
      </c>
    </row>
    <row r="90" spans="1:5" ht="15">
      <c r="A90" s="329"/>
      <c r="B90" s="330"/>
      <c r="C90" s="331"/>
      <c r="D90" s="332"/>
      <c r="E90" s="331"/>
    </row>
    <row r="91" spans="1:5" ht="15">
      <c r="A91" s="343"/>
      <c r="B91" s="343"/>
      <c r="C91" s="345"/>
      <c r="D91" s="346"/>
      <c r="E91" s="345"/>
    </row>
    <row r="92" spans="1:5" ht="15">
      <c r="A92" s="324" t="s">
        <v>280</v>
      </c>
      <c r="B92" s="339">
        <v>190615</v>
      </c>
      <c r="C92" s="334"/>
      <c r="D92" s="334"/>
      <c r="E92" s="334"/>
    </row>
    <row r="93" spans="1:5" ht="15">
      <c r="A93" s="352" t="s">
        <v>195</v>
      </c>
      <c r="B93" s="352" t="s">
        <v>302</v>
      </c>
      <c r="C93" s="334"/>
      <c r="D93" s="334"/>
      <c r="E93" s="334"/>
    </row>
    <row r="94" spans="1:5" ht="15">
      <c r="A94" s="318" t="s">
        <v>193</v>
      </c>
      <c r="B94" s="318" t="s">
        <v>282</v>
      </c>
      <c r="C94" s="338" t="s">
        <v>0</v>
      </c>
      <c r="D94" s="338" t="s">
        <v>1</v>
      </c>
      <c r="E94" s="338" t="s">
        <v>283</v>
      </c>
    </row>
    <row r="95" spans="1:5" ht="15">
      <c r="A95" s="319">
        <v>43276</v>
      </c>
      <c r="B95" s="320" t="s">
        <v>303</v>
      </c>
      <c r="C95" s="321"/>
      <c r="D95" s="321">
        <v>20</v>
      </c>
      <c r="E95" s="322">
        <v>20</v>
      </c>
    </row>
    <row r="96" spans="1:5" ht="15">
      <c r="A96" s="324"/>
      <c r="B96" s="325" t="s">
        <v>283</v>
      </c>
      <c r="C96" s="326"/>
      <c r="D96" s="338">
        <v>20</v>
      </c>
      <c r="E96" s="326">
        <v>20</v>
      </c>
    </row>
    <row r="97" spans="1:5" ht="15">
      <c r="A97" s="329"/>
      <c r="B97" s="330"/>
      <c r="C97" s="331"/>
      <c r="D97" s="332"/>
      <c r="E97" s="331"/>
    </row>
    <row r="98" spans="1:5" ht="15">
      <c r="A98" s="333"/>
      <c r="B98" s="333"/>
      <c r="C98" s="334"/>
      <c r="D98" s="334"/>
      <c r="E98" s="334"/>
    </row>
    <row r="99" spans="1:5" ht="15">
      <c r="A99" s="324" t="s">
        <v>280</v>
      </c>
      <c r="B99" s="339">
        <v>199010</v>
      </c>
      <c r="C99" s="334"/>
      <c r="D99" s="334"/>
      <c r="E99" s="334"/>
    </row>
    <row r="100" spans="1:5" ht="15.75" thickBot="1">
      <c r="A100" s="324" t="s">
        <v>195</v>
      </c>
      <c r="B100" s="324" t="s">
        <v>304</v>
      </c>
      <c r="C100" s="334"/>
      <c r="D100" s="334"/>
      <c r="E100" s="334"/>
    </row>
    <row r="101" spans="1:5" ht="15">
      <c r="A101" s="318" t="s">
        <v>193</v>
      </c>
      <c r="B101" s="318" t="s">
        <v>282</v>
      </c>
      <c r="C101" s="354" t="s">
        <v>0</v>
      </c>
      <c r="D101" s="349" t="s">
        <v>1</v>
      </c>
      <c r="E101" s="350" t="s">
        <v>283</v>
      </c>
    </row>
    <row r="102" spans="1:5" ht="15">
      <c r="A102" s="319">
        <v>43266</v>
      </c>
      <c r="B102" s="320" t="s">
        <v>290</v>
      </c>
      <c r="C102" s="321">
        <v>3.185</v>
      </c>
      <c r="D102" s="321"/>
      <c r="E102" s="322">
        <v>3.185</v>
      </c>
    </row>
    <row r="103" spans="1:5" ht="15">
      <c r="A103" s="319">
        <v>43268</v>
      </c>
      <c r="B103" s="320" t="s">
        <v>291</v>
      </c>
      <c r="C103" s="321">
        <v>139.02777777777777</v>
      </c>
      <c r="D103" s="321"/>
      <c r="E103" s="322">
        <v>142.21277777777777</v>
      </c>
    </row>
    <row r="104" spans="1:5" ht="15">
      <c r="A104" s="324"/>
      <c r="B104" s="325" t="s">
        <v>283</v>
      </c>
      <c r="C104" s="326">
        <v>142.21277777777777</v>
      </c>
      <c r="D104" s="338"/>
      <c r="E104" s="326">
        <v>142.21277777777777</v>
      </c>
    </row>
    <row r="105" spans="1:5" ht="15">
      <c r="A105" s="329"/>
      <c r="B105" s="330"/>
      <c r="C105" s="331"/>
      <c r="D105" s="332"/>
      <c r="E105" s="331"/>
    </row>
    <row r="106" spans="1:5" ht="15">
      <c r="A106" s="333"/>
      <c r="B106" s="333"/>
      <c r="C106" s="334"/>
      <c r="D106" s="334"/>
      <c r="E106" s="334"/>
    </row>
    <row r="107" spans="1:5" ht="15">
      <c r="A107" s="324" t="s">
        <v>280</v>
      </c>
      <c r="B107" s="339">
        <v>210110</v>
      </c>
      <c r="C107" s="334"/>
      <c r="D107" s="334"/>
      <c r="E107" s="334"/>
    </row>
    <row r="108" spans="1:5" ht="15">
      <c r="A108" s="324" t="s">
        <v>195</v>
      </c>
      <c r="B108" s="324" t="s">
        <v>305</v>
      </c>
      <c r="C108" s="334"/>
      <c r="D108" s="334"/>
      <c r="E108" s="334"/>
    </row>
    <row r="109" spans="1:5" ht="15">
      <c r="A109" s="318" t="s">
        <v>193</v>
      </c>
      <c r="B109" s="318" t="s">
        <v>282</v>
      </c>
      <c r="C109" s="338" t="s">
        <v>0</v>
      </c>
      <c r="D109" s="338" t="s">
        <v>1</v>
      </c>
      <c r="E109" s="338" t="s">
        <v>283</v>
      </c>
    </row>
    <row r="110" spans="1:5" ht="15">
      <c r="A110" s="319">
        <v>43269</v>
      </c>
      <c r="B110" s="320" t="s">
        <v>241</v>
      </c>
      <c r="C110" s="321"/>
      <c r="D110" s="321">
        <v>74812.5</v>
      </c>
      <c r="E110" s="322">
        <v>74812.5</v>
      </c>
    </row>
    <row r="111" spans="1:5" ht="15">
      <c r="A111" s="319">
        <v>43273</v>
      </c>
      <c r="B111" s="320" t="s">
        <v>286</v>
      </c>
      <c r="C111" s="321"/>
      <c r="D111" s="321">
        <v>5000</v>
      </c>
      <c r="E111" s="322">
        <v>79812.5</v>
      </c>
    </row>
    <row r="112" spans="1:5" ht="15">
      <c r="A112" s="319">
        <v>43276</v>
      </c>
      <c r="B112" s="320" t="s">
        <v>303</v>
      </c>
      <c r="C112" s="321">
        <v>60</v>
      </c>
      <c r="D112" s="321"/>
      <c r="E112" s="322">
        <v>79752.5</v>
      </c>
    </row>
    <row r="113" spans="1:5" ht="15">
      <c r="A113" s="319">
        <v>43279</v>
      </c>
      <c r="B113" s="320" t="s">
        <v>306</v>
      </c>
      <c r="C113" s="321">
        <v>5015</v>
      </c>
      <c r="D113" s="321"/>
      <c r="E113" s="322">
        <v>74737.5</v>
      </c>
    </row>
    <row r="114" spans="1:5" ht="15">
      <c r="A114" s="323"/>
      <c r="B114" s="320"/>
      <c r="C114" s="321"/>
      <c r="D114" s="321"/>
      <c r="E114" s="322"/>
    </row>
    <row r="115" spans="1:5" ht="15">
      <c r="A115" s="324"/>
      <c r="B115" s="325" t="s">
        <v>283</v>
      </c>
      <c r="C115" s="326">
        <v>5075</v>
      </c>
      <c r="D115" s="338">
        <v>79812.5</v>
      </c>
      <c r="E115" s="326">
        <v>74737.5</v>
      </c>
    </row>
    <row r="116" spans="1:5" ht="15">
      <c r="A116" s="329"/>
      <c r="B116" s="330"/>
      <c r="C116" s="331"/>
      <c r="D116" s="332"/>
      <c r="E116" s="331"/>
    </row>
    <row r="117" spans="1:5" ht="15">
      <c r="A117" s="333"/>
      <c r="B117" s="333"/>
      <c r="C117" s="334"/>
      <c r="D117" s="334"/>
      <c r="E117" s="334"/>
    </row>
    <row r="118" spans="1:5" ht="15">
      <c r="A118" s="324" t="s">
        <v>280</v>
      </c>
      <c r="B118" s="339">
        <v>210150</v>
      </c>
      <c r="C118" s="334"/>
      <c r="D118" s="334"/>
      <c r="E118" s="334"/>
    </row>
    <row r="119" spans="1:5" ht="15">
      <c r="A119" s="324" t="s">
        <v>195</v>
      </c>
      <c r="B119" s="324" t="s">
        <v>307</v>
      </c>
      <c r="C119" s="334"/>
      <c r="D119" s="334"/>
      <c r="E119" s="334"/>
    </row>
    <row r="120" spans="1:5" ht="15">
      <c r="A120" s="318" t="s">
        <v>193</v>
      </c>
      <c r="B120" s="318" t="s">
        <v>282</v>
      </c>
      <c r="C120" s="338" t="s">
        <v>0</v>
      </c>
      <c r="D120" s="338" t="s">
        <v>1</v>
      </c>
      <c r="E120" s="338" t="s">
        <v>283</v>
      </c>
    </row>
    <row r="121" spans="1:5" ht="15">
      <c r="A121" s="319">
        <v>43256</v>
      </c>
      <c r="B121" s="320" t="s">
        <v>293</v>
      </c>
      <c r="C121" s="321">
        <v>37538</v>
      </c>
      <c r="D121" s="321"/>
      <c r="E121" s="322">
        <v>37538</v>
      </c>
    </row>
    <row r="122" spans="1:5" ht="15">
      <c r="A122" s="319">
        <v>43273</v>
      </c>
      <c r="B122" s="320" t="s">
        <v>286</v>
      </c>
      <c r="C122" s="321"/>
      <c r="D122" s="321">
        <v>2500</v>
      </c>
      <c r="E122" s="322">
        <v>35038</v>
      </c>
    </row>
    <row r="123" spans="1:5" ht="15">
      <c r="A123" s="324"/>
      <c r="B123" s="325" t="s">
        <v>283</v>
      </c>
      <c r="C123" s="326">
        <v>37538</v>
      </c>
      <c r="D123" s="338">
        <v>2500</v>
      </c>
      <c r="E123" s="326">
        <v>35038</v>
      </c>
    </row>
    <row r="124" spans="1:5" ht="15">
      <c r="A124" s="329"/>
      <c r="B124" s="330"/>
      <c r="C124" s="331"/>
      <c r="D124" s="332"/>
      <c r="E124" s="331"/>
    </row>
    <row r="125" spans="1:5" ht="15">
      <c r="A125" s="333"/>
      <c r="B125" s="333"/>
      <c r="C125" s="334"/>
      <c r="D125" s="334"/>
      <c r="E125" s="334"/>
    </row>
    <row r="126" spans="1:5" ht="15">
      <c r="A126" s="324" t="s">
        <v>280</v>
      </c>
      <c r="B126" s="339">
        <v>210105</v>
      </c>
      <c r="C126" s="334"/>
      <c r="D126" s="334"/>
      <c r="E126" s="334"/>
    </row>
    <row r="127" spans="1:5" ht="15">
      <c r="A127" s="324" t="s">
        <v>195</v>
      </c>
      <c r="B127" s="324" t="s">
        <v>308</v>
      </c>
      <c r="C127" s="334"/>
      <c r="D127" s="334"/>
      <c r="E127" s="334"/>
    </row>
    <row r="128" spans="1:5" ht="15">
      <c r="A128" s="318" t="s">
        <v>193</v>
      </c>
      <c r="B128" s="318" t="s">
        <v>282</v>
      </c>
      <c r="C128" s="338" t="s">
        <v>0</v>
      </c>
      <c r="D128" s="338" t="s">
        <v>1</v>
      </c>
      <c r="E128" s="338" t="s">
        <v>283</v>
      </c>
    </row>
    <row r="129" spans="1:5" ht="15">
      <c r="A129" s="319">
        <v>43280</v>
      </c>
      <c r="B129" s="320" t="s">
        <v>309</v>
      </c>
      <c r="C129" s="321">
        <v>4002</v>
      </c>
      <c r="D129" s="321"/>
      <c r="E129" s="322">
        <v>4002</v>
      </c>
    </row>
    <row r="130" spans="1:5" ht="15">
      <c r="A130" s="324"/>
      <c r="B130" s="325" t="s">
        <v>283</v>
      </c>
      <c r="C130" s="326">
        <v>4002</v>
      </c>
      <c r="D130" s="338"/>
      <c r="E130" s="326">
        <v>4002</v>
      </c>
    </row>
    <row r="131" spans="1:5" ht="15">
      <c r="A131" s="329"/>
      <c r="B131" s="330"/>
      <c r="C131" s="331"/>
      <c r="D131" s="332"/>
      <c r="E131" s="331"/>
    </row>
    <row r="132" spans="1:5" ht="15">
      <c r="A132" s="333"/>
      <c r="B132" s="333"/>
      <c r="C132" s="334"/>
      <c r="D132" s="334"/>
      <c r="E132" s="334"/>
    </row>
    <row r="133" spans="1:5" ht="15">
      <c r="A133" s="324" t="s">
        <v>280</v>
      </c>
      <c r="B133" s="339">
        <v>210130</v>
      </c>
      <c r="C133" s="334"/>
      <c r="D133" s="334"/>
      <c r="E133" s="334"/>
    </row>
    <row r="134" spans="1:5" ht="15">
      <c r="A134" s="324" t="s">
        <v>195</v>
      </c>
      <c r="B134" s="324" t="s">
        <v>310</v>
      </c>
      <c r="C134" s="334"/>
      <c r="D134" s="334"/>
      <c r="E134" s="334"/>
    </row>
    <row r="135" spans="1:5" ht="15">
      <c r="A135" s="318" t="s">
        <v>193</v>
      </c>
      <c r="B135" s="318" t="s">
        <v>282</v>
      </c>
      <c r="C135" s="338" t="s">
        <v>0</v>
      </c>
      <c r="D135" s="338" t="s">
        <v>1</v>
      </c>
      <c r="E135" s="338" t="s">
        <v>283</v>
      </c>
    </row>
    <row r="136" spans="1:5" ht="15">
      <c r="A136" s="319">
        <v>43280</v>
      </c>
      <c r="B136" s="320" t="s">
        <v>309</v>
      </c>
      <c r="C136" s="321"/>
      <c r="D136" s="321">
        <v>4000</v>
      </c>
      <c r="E136" s="322">
        <v>4000</v>
      </c>
    </row>
    <row r="137" spans="1:5" ht="15">
      <c r="A137" s="324"/>
      <c r="B137" s="325" t="s">
        <v>283</v>
      </c>
      <c r="C137" s="326"/>
      <c r="D137" s="338">
        <v>4000</v>
      </c>
      <c r="E137" s="326">
        <v>4000</v>
      </c>
    </row>
    <row r="138" spans="1:5" ht="15">
      <c r="A138" s="329"/>
      <c r="B138" s="330"/>
      <c r="C138" s="331"/>
      <c r="D138" s="332"/>
      <c r="E138" s="331"/>
    </row>
    <row r="139" spans="1:5" ht="15">
      <c r="A139" s="333"/>
      <c r="B139" s="333"/>
      <c r="C139" s="334"/>
      <c r="D139" s="334"/>
      <c r="E139" s="334"/>
    </row>
    <row r="140" spans="1:5" ht="15">
      <c r="A140" s="324" t="s">
        <v>280</v>
      </c>
      <c r="B140" s="339">
        <v>210135</v>
      </c>
      <c r="C140" s="334"/>
      <c r="D140" s="334"/>
      <c r="E140" s="334"/>
    </row>
    <row r="141" spans="1:5" ht="15">
      <c r="A141" s="324" t="s">
        <v>195</v>
      </c>
      <c r="B141" s="324" t="s">
        <v>311</v>
      </c>
      <c r="C141" s="334"/>
      <c r="D141" s="334"/>
      <c r="E141" s="334"/>
    </row>
    <row r="142" spans="1:5" ht="15">
      <c r="A142" s="318" t="s">
        <v>193</v>
      </c>
      <c r="B142" s="318" t="s">
        <v>282</v>
      </c>
      <c r="C142" s="338" t="s">
        <v>0</v>
      </c>
      <c r="D142" s="338" t="s">
        <v>1</v>
      </c>
      <c r="E142" s="338" t="s">
        <v>283</v>
      </c>
    </row>
    <row r="143" spans="1:5" ht="15">
      <c r="A143" s="319">
        <v>43281</v>
      </c>
      <c r="B143" s="320" t="s">
        <v>276</v>
      </c>
      <c r="C143" s="321"/>
      <c r="D143" s="321">
        <v>43.75</v>
      </c>
      <c r="E143" s="322">
        <v>43.75</v>
      </c>
    </row>
    <row r="144" spans="1:5" ht="15">
      <c r="A144" s="324"/>
      <c r="B144" s="325" t="s">
        <v>283</v>
      </c>
      <c r="C144" s="326"/>
      <c r="D144" s="338">
        <v>43.75</v>
      </c>
      <c r="E144" s="326">
        <v>43.75</v>
      </c>
    </row>
    <row r="145" spans="1:5" ht="15">
      <c r="A145" s="333"/>
      <c r="B145" s="333"/>
      <c r="C145" s="334"/>
      <c r="D145" s="334"/>
      <c r="E145" s="334"/>
    </row>
    <row r="146" spans="1:5" ht="15">
      <c r="A146" s="324" t="s">
        <v>280</v>
      </c>
      <c r="B146" s="339">
        <v>250405</v>
      </c>
      <c r="C146" s="334"/>
      <c r="D146" s="334"/>
      <c r="E146" s="334"/>
    </row>
    <row r="147" spans="1:5" ht="15">
      <c r="A147" s="324" t="s">
        <v>195</v>
      </c>
      <c r="B147" s="324" t="s">
        <v>312</v>
      </c>
      <c r="C147" s="334"/>
      <c r="D147" s="334"/>
      <c r="E147" s="334"/>
    </row>
    <row r="148" spans="1:5" ht="15">
      <c r="A148" s="318" t="s">
        <v>193</v>
      </c>
      <c r="B148" s="318" t="s">
        <v>282</v>
      </c>
      <c r="C148" s="338" t="s">
        <v>0</v>
      </c>
      <c r="D148" s="338" t="s">
        <v>1</v>
      </c>
      <c r="E148" s="338" t="s">
        <v>283</v>
      </c>
    </row>
    <row r="149" spans="1:5" ht="15">
      <c r="A149" s="319">
        <v>43269</v>
      </c>
      <c r="B149" s="320" t="s">
        <v>241</v>
      </c>
      <c r="C149" s="321"/>
      <c r="D149" s="321">
        <v>187.5</v>
      </c>
      <c r="E149" s="322">
        <v>187.5</v>
      </c>
    </row>
    <row r="150" spans="1:5" ht="15">
      <c r="A150" s="319">
        <v>43271</v>
      </c>
      <c r="B150" s="320" t="s">
        <v>250</v>
      </c>
      <c r="C150" s="321"/>
      <c r="D150" s="321">
        <v>770</v>
      </c>
      <c r="E150" s="322">
        <v>957.5</v>
      </c>
    </row>
    <row r="151" spans="1:5" ht="15">
      <c r="A151" s="319">
        <v>43276</v>
      </c>
      <c r="B151" s="320" t="s">
        <v>262</v>
      </c>
      <c r="C151" s="321"/>
      <c r="D151" s="321">
        <v>6.4284</v>
      </c>
      <c r="E151" s="322">
        <v>963.9284</v>
      </c>
    </row>
    <row r="152" spans="1:5" ht="15">
      <c r="A152" s="323"/>
      <c r="B152" s="320"/>
      <c r="C152" s="321"/>
      <c r="D152" s="321"/>
      <c r="E152" s="322"/>
    </row>
    <row r="153" spans="1:5" ht="15">
      <c r="A153" s="324"/>
      <c r="B153" s="325" t="s">
        <v>283</v>
      </c>
      <c r="C153" s="326"/>
      <c r="D153" s="338">
        <v>963.9284</v>
      </c>
      <c r="E153" s="326">
        <v>963.9284</v>
      </c>
    </row>
    <row r="154" spans="1:5" ht="15">
      <c r="A154" s="329"/>
      <c r="B154" s="330"/>
      <c r="C154" s="331"/>
      <c r="D154" s="332"/>
      <c r="E154" s="331"/>
    </row>
    <row r="155" spans="1:5" ht="15">
      <c r="A155" s="333"/>
      <c r="B155" s="333"/>
      <c r="C155" s="334"/>
      <c r="D155" s="334"/>
      <c r="E155" s="334"/>
    </row>
    <row r="156" spans="1:5" ht="15">
      <c r="A156" s="324" t="s">
        <v>280</v>
      </c>
      <c r="B156" s="339">
        <v>250490</v>
      </c>
      <c r="C156" s="334"/>
      <c r="D156" s="334"/>
      <c r="E156" s="334"/>
    </row>
    <row r="157" spans="1:5" ht="15">
      <c r="A157" s="324" t="s">
        <v>195</v>
      </c>
      <c r="B157" s="324" t="s">
        <v>313</v>
      </c>
      <c r="C157" s="334"/>
      <c r="D157" s="334"/>
      <c r="E157" s="334"/>
    </row>
    <row r="158" spans="1:5" ht="15">
      <c r="A158" s="318" t="s">
        <v>193</v>
      </c>
      <c r="B158" s="318" t="s">
        <v>282</v>
      </c>
      <c r="C158" s="338" t="s">
        <v>0</v>
      </c>
      <c r="D158" s="338" t="s">
        <v>1</v>
      </c>
      <c r="E158" s="338" t="s">
        <v>283</v>
      </c>
    </row>
    <row r="159" spans="1:5" ht="15">
      <c r="A159" s="319">
        <v>43276</v>
      </c>
      <c r="B159" s="320" t="s">
        <v>262</v>
      </c>
      <c r="C159" s="321"/>
      <c r="D159" s="321">
        <v>8.168</v>
      </c>
      <c r="E159" s="322">
        <v>8.168</v>
      </c>
    </row>
    <row r="160" spans="1:5" ht="15">
      <c r="A160" s="324"/>
      <c r="B160" s="325" t="s">
        <v>283</v>
      </c>
      <c r="C160" s="326"/>
      <c r="D160" s="338">
        <v>8.168</v>
      </c>
      <c r="E160" s="326">
        <v>8.168</v>
      </c>
    </row>
    <row r="161" spans="1:5" ht="15">
      <c r="A161" s="329"/>
      <c r="B161" s="330"/>
      <c r="C161" s="331"/>
      <c r="D161" s="332"/>
      <c r="E161" s="331"/>
    </row>
    <row r="162" spans="1:5" ht="15">
      <c r="A162" s="333"/>
      <c r="B162" s="355"/>
      <c r="C162" s="334"/>
      <c r="D162" s="334"/>
      <c r="E162" s="334"/>
    </row>
    <row r="163" spans="1:5" ht="15">
      <c r="A163" s="324" t="s">
        <v>280</v>
      </c>
      <c r="B163" s="339">
        <v>259001</v>
      </c>
      <c r="C163" s="334"/>
      <c r="D163" s="334"/>
      <c r="E163" s="334"/>
    </row>
    <row r="164" spans="1:5" ht="15">
      <c r="A164" s="352" t="s">
        <v>195</v>
      </c>
      <c r="B164" s="352" t="s">
        <v>314</v>
      </c>
      <c r="C164" s="334"/>
      <c r="D164" s="334"/>
      <c r="E164" s="334"/>
    </row>
    <row r="165" spans="1:5" ht="15">
      <c r="A165" s="318" t="s">
        <v>193</v>
      </c>
      <c r="B165" s="318" t="s">
        <v>282</v>
      </c>
      <c r="C165" s="338" t="s">
        <v>0</v>
      </c>
      <c r="D165" s="338" t="s">
        <v>1</v>
      </c>
      <c r="E165" s="338" t="s">
        <v>283</v>
      </c>
    </row>
    <row r="166" spans="1:5" ht="15">
      <c r="A166" s="319">
        <v>43279</v>
      </c>
      <c r="B166" s="320" t="s">
        <v>306</v>
      </c>
      <c r="C166" s="321"/>
      <c r="D166" s="321">
        <v>10</v>
      </c>
      <c r="E166" s="322">
        <v>10</v>
      </c>
    </row>
    <row r="167" spans="1:5" ht="15">
      <c r="A167" s="324"/>
      <c r="B167" s="325" t="s">
        <v>283</v>
      </c>
      <c r="C167" s="326"/>
      <c r="D167" s="338">
        <v>10</v>
      </c>
      <c r="E167" s="326">
        <v>10</v>
      </c>
    </row>
    <row r="168" spans="1:5" ht="15">
      <c r="A168" s="329"/>
      <c r="B168" s="330"/>
      <c r="C168" s="331"/>
      <c r="D168" s="332"/>
      <c r="E168" s="331"/>
    </row>
    <row r="169" spans="1:5" ht="15">
      <c r="A169" s="333"/>
      <c r="B169" s="333"/>
      <c r="C169" s="334"/>
      <c r="D169" s="334"/>
      <c r="E169" s="334"/>
    </row>
    <row r="170" spans="1:5" ht="15">
      <c r="A170" s="324" t="s">
        <v>280</v>
      </c>
      <c r="B170" s="339">
        <v>259015</v>
      </c>
      <c r="C170" s="334"/>
      <c r="D170" s="334"/>
      <c r="E170" s="334"/>
    </row>
    <row r="171" spans="1:5" ht="15">
      <c r="A171" s="352" t="s">
        <v>195</v>
      </c>
      <c r="B171" s="352" t="s">
        <v>315</v>
      </c>
      <c r="C171" s="334"/>
      <c r="D171" s="334"/>
      <c r="E171" s="334"/>
    </row>
    <row r="172" spans="1:5" ht="15">
      <c r="A172" s="318" t="s">
        <v>193</v>
      </c>
      <c r="B172" s="318" t="s">
        <v>282</v>
      </c>
      <c r="C172" s="338" t="s">
        <v>0</v>
      </c>
      <c r="D172" s="338" t="s">
        <v>1</v>
      </c>
      <c r="E172" s="338" t="s">
        <v>283</v>
      </c>
    </row>
    <row r="173" spans="1:5" ht="15">
      <c r="A173" s="319">
        <v>43279</v>
      </c>
      <c r="B173" s="320" t="s">
        <v>306</v>
      </c>
      <c r="C173" s="321"/>
      <c r="D173" s="321">
        <v>5000</v>
      </c>
      <c r="E173" s="322">
        <v>5000</v>
      </c>
    </row>
    <row r="174" spans="1:5" ht="15">
      <c r="A174" s="324"/>
      <c r="B174" s="325" t="s">
        <v>283</v>
      </c>
      <c r="C174" s="326"/>
      <c r="D174" s="338">
        <v>5000</v>
      </c>
      <c r="E174" s="326">
        <v>5000</v>
      </c>
    </row>
    <row r="175" spans="1:5" ht="15">
      <c r="A175" s="329"/>
      <c r="B175" s="330"/>
      <c r="C175" s="331"/>
      <c r="D175" s="332"/>
      <c r="E175" s="331"/>
    </row>
    <row r="176" spans="1:5" ht="15">
      <c r="A176" s="333"/>
      <c r="B176" s="333"/>
      <c r="C176" s="334"/>
      <c r="D176" s="334"/>
      <c r="E176" s="334"/>
    </row>
    <row r="177" spans="1:5" ht="15">
      <c r="A177" s="324" t="s">
        <v>280</v>
      </c>
      <c r="B177" s="339">
        <v>410115</v>
      </c>
      <c r="C177" s="334"/>
      <c r="D177" s="334"/>
      <c r="E177" s="334"/>
    </row>
    <row r="178" spans="1:5" ht="15">
      <c r="A178" s="324" t="s">
        <v>195</v>
      </c>
      <c r="B178" s="324" t="s">
        <v>311</v>
      </c>
      <c r="C178" s="334"/>
      <c r="D178" s="334"/>
      <c r="E178" s="334"/>
    </row>
    <row r="179" spans="1:5" ht="15">
      <c r="A179" s="318" t="s">
        <v>193</v>
      </c>
      <c r="B179" s="318" t="s">
        <v>282</v>
      </c>
      <c r="C179" s="338" t="s">
        <v>0</v>
      </c>
      <c r="D179" s="338" t="s">
        <v>1</v>
      </c>
      <c r="E179" s="338" t="s">
        <v>283</v>
      </c>
    </row>
    <row r="180" spans="1:5" ht="15">
      <c r="A180" s="319">
        <v>43281</v>
      </c>
      <c r="B180" s="320" t="s">
        <v>276</v>
      </c>
      <c r="C180" s="321">
        <v>43.75</v>
      </c>
      <c r="D180" s="321"/>
      <c r="E180" s="322">
        <v>43.75</v>
      </c>
    </row>
    <row r="181" spans="1:5" ht="15">
      <c r="A181" s="324"/>
      <c r="B181" s="325" t="s">
        <v>283</v>
      </c>
      <c r="C181" s="326">
        <v>43.75</v>
      </c>
      <c r="D181" s="338"/>
      <c r="E181" s="326">
        <v>43.75</v>
      </c>
    </row>
    <row r="182" spans="1:5" ht="15">
      <c r="A182" s="329"/>
      <c r="B182" s="330"/>
      <c r="C182" s="331"/>
      <c r="D182" s="332"/>
      <c r="E182" s="331"/>
    </row>
    <row r="183" spans="1:5" ht="15">
      <c r="A183" s="343"/>
      <c r="B183" s="343"/>
      <c r="C183" s="345"/>
      <c r="D183" s="346"/>
      <c r="E183" s="345"/>
    </row>
    <row r="184" spans="1:5" ht="15">
      <c r="A184" s="324" t="s">
        <v>280</v>
      </c>
      <c r="B184" s="339">
        <v>510315</v>
      </c>
      <c r="C184" s="334"/>
      <c r="D184" s="334"/>
      <c r="E184" s="334"/>
    </row>
    <row r="185" spans="1:5" ht="15">
      <c r="A185" s="352" t="s">
        <v>195</v>
      </c>
      <c r="B185" s="352" t="s">
        <v>316</v>
      </c>
      <c r="C185" s="334"/>
      <c r="D185" s="334"/>
      <c r="E185" s="334"/>
    </row>
    <row r="186" spans="1:5" ht="15">
      <c r="A186" s="318" t="s">
        <v>193</v>
      </c>
      <c r="B186" s="318" t="s">
        <v>282</v>
      </c>
      <c r="C186" s="338" t="s">
        <v>0</v>
      </c>
      <c r="D186" s="338" t="s">
        <v>1</v>
      </c>
      <c r="E186" s="338" t="s">
        <v>283</v>
      </c>
    </row>
    <row r="187" spans="1:5" ht="15">
      <c r="A187" s="319">
        <v>43268</v>
      </c>
      <c r="B187" s="320" t="s">
        <v>291</v>
      </c>
      <c r="C187" s="321"/>
      <c r="D187" s="321">
        <v>13902.777777777777</v>
      </c>
      <c r="E187" s="322">
        <v>13902.777777777777</v>
      </c>
    </row>
    <row r="188" spans="1:5" ht="15">
      <c r="A188" s="324"/>
      <c r="B188" s="325" t="s">
        <v>283</v>
      </c>
      <c r="C188" s="326"/>
      <c r="D188" s="338">
        <v>13902.777777777777</v>
      </c>
      <c r="E188" s="326">
        <v>13902.777777777777</v>
      </c>
    </row>
    <row r="189" spans="1:5" ht="15">
      <c r="A189" s="329"/>
      <c r="B189" s="330"/>
      <c r="C189" s="331"/>
      <c r="D189" s="332"/>
      <c r="E189" s="331"/>
    </row>
    <row r="190" spans="1:5" ht="15">
      <c r="A190" s="333"/>
      <c r="B190" s="333"/>
      <c r="C190" s="334"/>
      <c r="D190" s="334"/>
      <c r="E190" s="334"/>
    </row>
    <row r="191" spans="1:5" ht="15">
      <c r="A191" s="324" t="s">
        <v>280</v>
      </c>
      <c r="B191" s="339">
        <v>5404</v>
      </c>
      <c r="C191" s="334"/>
      <c r="D191" s="334"/>
      <c r="E191" s="334"/>
    </row>
    <row r="192" spans="1:5" ht="15">
      <c r="A192" s="324" t="s">
        <v>195</v>
      </c>
      <c r="B192" s="324" t="s">
        <v>317</v>
      </c>
      <c r="C192" s="334"/>
      <c r="D192" s="334"/>
      <c r="E192" s="334"/>
    </row>
    <row r="193" spans="1:5" ht="15">
      <c r="A193" s="318" t="s">
        <v>193</v>
      </c>
      <c r="B193" s="318" t="s">
        <v>282</v>
      </c>
      <c r="C193" s="338" t="s">
        <v>0</v>
      </c>
      <c r="D193" s="338" t="s">
        <v>1</v>
      </c>
      <c r="E193" s="338" t="s">
        <v>283</v>
      </c>
    </row>
    <row r="194" spans="1:5" ht="15">
      <c r="A194" s="319">
        <v>43279</v>
      </c>
      <c r="B194" s="320" t="s">
        <v>306</v>
      </c>
      <c r="C194" s="321"/>
      <c r="D194" s="321">
        <v>5</v>
      </c>
      <c r="E194" s="322">
        <v>5</v>
      </c>
    </row>
    <row r="195" spans="1:5" ht="15">
      <c r="A195" s="324"/>
      <c r="B195" s="325" t="s">
        <v>283</v>
      </c>
      <c r="C195" s="326"/>
      <c r="D195" s="338">
        <v>5</v>
      </c>
      <c r="E195" s="326">
        <v>5</v>
      </c>
    </row>
    <row r="196" spans="1:5" ht="15">
      <c r="A196" s="329"/>
      <c r="B196" s="330"/>
      <c r="C196" s="331"/>
      <c r="D196" s="332"/>
      <c r="E196" s="331"/>
    </row>
    <row r="197" spans="1:5" ht="15">
      <c r="A197" s="333"/>
      <c r="B197" s="333"/>
      <c r="C197" s="334"/>
      <c r="D197" s="334"/>
      <c r="E197" s="334"/>
    </row>
    <row r="198" spans="1:5" ht="15">
      <c r="A198" s="324" t="s">
        <v>280</v>
      </c>
      <c r="B198" s="339">
        <v>549090</v>
      </c>
      <c r="C198" s="334"/>
      <c r="D198" s="334"/>
      <c r="E198" s="334"/>
    </row>
    <row r="199" spans="1:5" ht="15">
      <c r="A199" s="352" t="s">
        <v>195</v>
      </c>
      <c r="B199" s="352" t="s">
        <v>318</v>
      </c>
      <c r="C199" s="334"/>
      <c r="D199" s="334"/>
      <c r="E199" s="334"/>
    </row>
    <row r="200" spans="1:5" ht="15">
      <c r="A200" s="318" t="s">
        <v>193</v>
      </c>
      <c r="B200" s="318" t="s">
        <v>282</v>
      </c>
      <c r="C200" s="338" t="s">
        <v>0</v>
      </c>
      <c r="D200" s="338" t="s">
        <v>1</v>
      </c>
      <c r="E200" s="338" t="s">
        <v>283</v>
      </c>
    </row>
    <row r="201" spans="1:5" ht="15">
      <c r="A201" s="319">
        <v>43280</v>
      </c>
      <c r="B201" s="320" t="s">
        <v>309</v>
      </c>
      <c r="C201" s="321"/>
      <c r="D201" s="321">
        <v>2</v>
      </c>
      <c r="E201" s="322">
        <v>2</v>
      </c>
    </row>
    <row r="202" spans="1:5" ht="15">
      <c r="A202" s="324"/>
      <c r="B202" s="325" t="s">
        <v>283</v>
      </c>
      <c r="C202" s="326"/>
      <c r="D202" s="338">
        <v>2</v>
      </c>
      <c r="E202" s="326">
        <v>2</v>
      </c>
    </row>
    <row r="203" spans="1:5" ht="15">
      <c r="A203" s="329"/>
      <c r="B203" s="330"/>
      <c r="C203" s="331"/>
      <c r="D203" s="332"/>
      <c r="E203" s="331"/>
    </row>
    <row r="204" spans="1:5" ht="15">
      <c r="A204" s="333"/>
      <c r="B204" s="333"/>
      <c r="C204" s="334"/>
      <c r="D204" s="334"/>
      <c r="E204" s="334"/>
    </row>
    <row r="205" spans="1:5" ht="15">
      <c r="A205" s="324" t="s">
        <v>280</v>
      </c>
      <c r="B205" s="339">
        <v>5690</v>
      </c>
      <c r="C205" s="334"/>
      <c r="D205" s="334"/>
      <c r="E205" s="334"/>
    </row>
    <row r="206" spans="1:5" ht="15.75" thickBot="1">
      <c r="A206" s="324" t="s">
        <v>195</v>
      </c>
      <c r="B206" s="324" t="s">
        <v>318</v>
      </c>
      <c r="C206" s="334"/>
      <c r="D206" s="334"/>
      <c r="E206" s="334"/>
    </row>
    <row r="207" spans="1:5" ht="15">
      <c r="A207" s="347" t="s">
        <v>193</v>
      </c>
      <c r="B207" s="348" t="s">
        <v>282</v>
      </c>
      <c r="C207" s="349" t="s">
        <v>0</v>
      </c>
      <c r="D207" s="349" t="s">
        <v>1</v>
      </c>
      <c r="E207" s="350" t="s">
        <v>283</v>
      </c>
    </row>
    <row r="208" spans="1:5" ht="15">
      <c r="A208" s="319">
        <v>43276</v>
      </c>
      <c r="B208" s="320" t="s">
        <v>262</v>
      </c>
      <c r="C208" s="321"/>
      <c r="D208" s="321">
        <v>25.403600000000004</v>
      </c>
      <c r="E208" s="322">
        <v>25.403600000000004</v>
      </c>
    </row>
    <row r="209" spans="1:5" ht="15">
      <c r="A209" s="324"/>
      <c r="B209" s="325" t="s">
        <v>283</v>
      </c>
      <c r="C209" s="326"/>
      <c r="D209" s="338">
        <v>25.403600000000004</v>
      </c>
      <c r="E209" s="326">
        <v>25.403600000000004</v>
      </c>
    </row>
    <row r="210" spans="1:5" ht="15">
      <c r="A210" s="333"/>
      <c r="B210" s="333"/>
      <c r="C210" s="334"/>
      <c r="D210" s="334"/>
      <c r="E210" s="334"/>
    </row>
    <row r="211" spans="1:5" ht="15">
      <c r="A211" s="333"/>
      <c r="B211" s="333"/>
      <c r="C211" s="334"/>
      <c r="D211" s="334"/>
      <c r="E211" s="334"/>
    </row>
    <row r="212" spans="1:5" ht="15">
      <c r="A212" s="333"/>
      <c r="B212" s="333"/>
      <c r="C212" s="334"/>
      <c r="D212" s="334"/>
      <c r="E212" s="334"/>
    </row>
    <row r="213" spans="1:5" ht="15">
      <c r="A213" s="333"/>
      <c r="B213" s="333"/>
      <c r="C213" s="334"/>
      <c r="D213" s="334"/>
      <c r="E213" s="334"/>
    </row>
    <row r="214" spans="1:5" ht="15">
      <c r="A214" s="333"/>
      <c r="B214" s="333"/>
      <c r="C214" s="334"/>
      <c r="D214" s="334"/>
      <c r="E214" s="334"/>
    </row>
    <row r="215" spans="1:5" ht="15">
      <c r="A215" s="333"/>
      <c r="B215" s="333"/>
      <c r="C215" s="334"/>
      <c r="D215" s="334"/>
      <c r="E215" s="334"/>
    </row>
    <row r="216" spans="1:5" ht="15">
      <c r="A216" s="333"/>
      <c r="B216" s="333"/>
      <c r="C216" s="334"/>
      <c r="D216" s="334"/>
      <c r="E216" s="334"/>
    </row>
    <row r="217" spans="1:5" ht="15">
      <c r="A217" s="333"/>
      <c r="B217" s="333"/>
      <c r="C217" s="334"/>
      <c r="D217" s="334"/>
      <c r="E217" s="334"/>
    </row>
    <row r="218" spans="1:5" ht="15">
      <c r="A218" s="333"/>
      <c r="B218" s="333"/>
      <c r="C218" s="334"/>
      <c r="D218" s="334"/>
      <c r="E218" s="334"/>
    </row>
    <row r="219" spans="1:5" ht="15">
      <c r="A219" s="333"/>
      <c r="B219" s="333"/>
      <c r="C219" s="334"/>
      <c r="D219" s="334"/>
      <c r="E219" s="334"/>
    </row>
    <row r="220" spans="1:5" ht="15">
      <c r="A220" s="333"/>
      <c r="B220" s="333"/>
      <c r="C220" s="334"/>
      <c r="D220" s="334"/>
      <c r="E220" s="334"/>
    </row>
    <row r="221" spans="1:5" ht="15">
      <c r="A221" s="356"/>
      <c r="B221" s="356"/>
      <c r="C221" s="357"/>
      <c r="D221" s="357"/>
      <c r="E221" s="357"/>
    </row>
    <row r="222" spans="1:5" ht="15">
      <c r="A222" s="356"/>
      <c r="B222" s="356"/>
      <c r="C222" s="357"/>
      <c r="D222" s="357"/>
      <c r="E222" s="357"/>
    </row>
    <row r="223" spans="1:5" ht="15">
      <c r="A223" s="356"/>
      <c r="B223" s="356"/>
      <c r="C223" s="357"/>
      <c r="D223" s="357"/>
      <c r="E223" s="357"/>
    </row>
    <row r="224" spans="1:5" ht="15">
      <c r="A224" s="356"/>
      <c r="B224" s="356"/>
      <c r="C224" s="357"/>
      <c r="D224" s="357"/>
      <c r="E224" s="357"/>
    </row>
    <row r="225" spans="1:5" ht="15">
      <c r="A225" s="356"/>
      <c r="B225" s="356"/>
      <c r="C225" s="357"/>
      <c r="D225" s="357"/>
      <c r="E225" s="357"/>
    </row>
    <row r="226" spans="1:5" ht="15">
      <c r="A226" s="356"/>
      <c r="B226" s="356"/>
      <c r="C226" s="357"/>
      <c r="D226" s="357"/>
      <c r="E226" s="357"/>
    </row>
    <row r="227" spans="1:5" ht="15">
      <c r="A227" s="356"/>
      <c r="B227" s="356"/>
      <c r="C227" s="357"/>
      <c r="D227" s="357"/>
      <c r="E227" s="357"/>
    </row>
    <row r="228" spans="1:5" ht="15">
      <c r="A228" s="356"/>
      <c r="B228" s="356"/>
      <c r="C228" s="357"/>
      <c r="D228" s="357"/>
      <c r="E228" s="357"/>
    </row>
    <row r="229" spans="1:5" ht="15">
      <c r="A229" s="356"/>
      <c r="B229" s="356"/>
      <c r="C229" s="357"/>
      <c r="D229" s="357"/>
      <c r="E229" s="357"/>
    </row>
    <row r="230" spans="1:5" ht="15">
      <c r="A230" s="356"/>
      <c r="B230" s="356"/>
      <c r="C230" s="357"/>
      <c r="D230" s="357"/>
      <c r="E230" s="357"/>
    </row>
    <row r="231" spans="1:5" ht="15">
      <c r="A231" s="356"/>
      <c r="B231" s="356"/>
      <c r="C231" s="357"/>
      <c r="D231" s="357"/>
      <c r="E231" s="357"/>
    </row>
    <row r="232" spans="1:5" ht="15">
      <c r="A232" s="356"/>
      <c r="B232" s="356"/>
      <c r="C232" s="357"/>
      <c r="D232" s="357"/>
      <c r="E232" s="357"/>
    </row>
    <row r="233" spans="1:5" ht="15">
      <c r="A233" s="356"/>
      <c r="B233" s="356"/>
      <c r="C233" s="357"/>
      <c r="D233" s="357"/>
      <c r="E233" s="357"/>
    </row>
    <row r="234" spans="3:5" ht="12.75">
      <c r="C234" s="358"/>
      <c r="D234" s="358"/>
      <c r="E234" s="358"/>
    </row>
    <row r="235" spans="3:5" ht="12.75">
      <c r="C235" s="358"/>
      <c r="D235" s="358"/>
      <c r="E235" s="358"/>
    </row>
    <row r="236" spans="3:5" ht="12.75">
      <c r="C236" s="358"/>
      <c r="D236" s="358"/>
      <c r="E236" s="358"/>
    </row>
    <row r="237" spans="3:5" ht="12.75">
      <c r="C237" s="358"/>
      <c r="D237" s="358"/>
      <c r="E237" s="358"/>
    </row>
    <row r="238" spans="3:5" ht="12.75">
      <c r="C238" s="358"/>
      <c r="D238" s="358"/>
      <c r="E238" s="358"/>
    </row>
    <row r="239" spans="3:5" ht="12.75">
      <c r="C239" s="358"/>
      <c r="D239" s="358"/>
      <c r="E239" s="358"/>
    </row>
    <row r="240" spans="3:5" ht="12.75">
      <c r="C240" s="358"/>
      <c r="D240" s="358"/>
      <c r="E240" s="358"/>
    </row>
    <row r="241" spans="3:5" ht="12.75">
      <c r="C241" s="358"/>
      <c r="D241" s="358"/>
      <c r="E241" s="358"/>
    </row>
    <row r="242" spans="3:5" ht="12.75">
      <c r="C242" s="358"/>
      <c r="D242" s="358"/>
      <c r="E242" s="358"/>
    </row>
    <row r="243" spans="3:5" ht="12.75">
      <c r="C243" s="358"/>
      <c r="D243" s="358"/>
      <c r="E243" s="358"/>
    </row>
    <row r="244" spans="3:5" ht="12.75">
      <c r="C244" s="358"/>
      <c r="D244" s="358"/>
      <c r="E244" s="358"/>
    </row>
    <row r="245" spans="3:5" ht="12.75">
      <c r="C245" s="358"/>
      <c r="D245" s="358"/>
      <c r="E245" s="358"/>
    </row>
    <row r="246" spans="3:5" ht="12.75">
      <c r="C246" s="358"/>
      <c r="D246" s="358"/>
      <c r="E246" s="358"/>
    </row>
    <row r="247" spans="3:5" ht="12.75">
      <c r="C247" s="358"/>
      <c r="D247" s="358"/>
      <c r="E247" s="358"/>
    </row>
    <row r="248" spans="3:5" ht="12.75">
      <c r="C248" s="358"/>
      <c r="D248" s="358"/>
      <c r="E248" s="358"/>
    </row>
    <row r="249" spans="3:5" ht="12.75">
      <c r="C249" s="358"/>
      <c r="D249" s="358"/>
      <c r="E249" s="358"/>
    </row>
    <row r="250" spans="3:5" ht="12.75">
      <c r="C250" s="358"/>
      <c r="D250" s="358"/>
      <c r="E250" s="358"/>
    </row>
    <row r="251" spans="3:5" ht="12.75">
      <c r="C251" s="358"/>
      <c r="D251" s="358"/>
      <c r="E251" s="358"/>
    </row>
    <row r="252" spans="3:5" ht="12.75">
      <c r="C252" s="358"/>
      <c r="D252" s="358"/>
      <c r="E252" s="358"/>
    </row>
    <row r="253" spans="3:5" ht="12.75">
      <c r="C253" s="358"/>
      <c r="D253" s="358"/>
      <c r="E253" s="358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A1" sqref="A1:E32"/>
    </sheetView>
  </sheetViews>
  <sheetFormatPr defaultColWidth="11.421875" defaultRowHeight="12.75"/>
  <cols>
    <col min="1" max="1" width="54.421875" style="0" customWidth="1"/>
    <col min="2" max="2" width="12.28125" style="0" customWidth="1"/>
    <col min="3" max="5" width="12.421875" style="0" customWidth="1"/>
  </cols>
  <sheetData>
    <row r="1" spans="1:5" ht="21">
      <c r="A1" s="497" t="s">
        <v>190</v>
      </c>
      <c r="B1" s="497"/>
      <c r="C1" s="497"/>
      <c r="D1" s="497"/>
      <c r="E1" s="497"/>
    </row>
    <row r="2" spans="1:5" ht="18.75">
      <c r="A2" s="498" t="s">
        <v>319</v>
      </c>
      <c r="B2" s="498"/>
      <c r="C2" s="498"/>
      <c r="D2" s="498"/>
      <c r="E2" s="498"/>
    </row>
    <row r="3" spans="1:5" ht="15.75" thickBot="1">
      <c r="A3" s="499" t="s">
        <v>279</v>
      </c>
      <c r="B3" s="499"/>
      <c r="C3" s="499"/>
      <c r="D3" s="499"/>
      <c r="E3" s="499"/>
    </row>
    <row r="4" spans="1:5" ht="15">
      <c r="A4" s="500" t="s">
        <v>30</v>
      </c>
      <c r="B4" s="502" t="s">
        <v>320</v>
      </c>
      <c r="C4" s="502"/>
      <c r="D4" s="502" t="s">
        <v>321</v>
      </c>
      <c r="E4" s="503"/>
    </row>
    <row r="5" spans="1:5" ht="15">
      <c r="A5" s="501"/>
      <c r="B5" s="359" t="s">
        <v>0</v>
      </c>
      <c r="C5" s="359" t="s">
        <v>1</v>
      </c>
      <c r="D5" s="359" t="s">
        <v>322</v>
      </c>
      <c r="E5" s="360" t="s">
        <v>323</v>
      </c>
    </row>
    <row r="6" spans="1:5" ht="15">
      <c r="A6" s="361" t="s">
        <v>203</v>
      </c>
      <c r="B6" s="362">
        <v>5000</v>
      </c>
      <c r="C6" s="362">
        <v>10345</v>
      </c>
      <c r="D6" s="363"/>
      <c r="E6" s="364">
        <v>5345</v>
      </c>
    </row>
    <row r="7" spans="1:5" ht="15">
      <c r="A7" s="361" t="s">
        <v>324</v>
      </c>
      <c r="B7" s="362">
        <v>739061.065</v>
      </c>
      <c r="C7" s="362">
        <v>238430</v>
      </c>
      <c r="D7" s="363">
        <v>500631.06499999994</v>
      </c>
      <c r="E7" s="364"/>
    </row>
    <row r="8" spans="1:5" ht="15">
      <c r="A8" s="361" t="s">
        <v>252</v>
      </c>
      <c r="B8" s="362">
        <v>2500</v>
      </c>
      <c r="C8" s="362">
        <v>52520</v>
      </c>
      <c r="D8" s="363"/>
      <c r="E8" s="364">
        <v>50020</v>
      </c>
    </row>
    <row r="9" spans="1:5" ht="15">
      <c r="A9" s="361" t="s">
        <v>325</v>
      </c>
      <c r="B9" s="362">
        <v>200000</v>
      </c>
      <c r="C9" s="362">
        <v>200000</v>
      </c>
      <c r="D9" s="363"/>
      <c r="E9" s="364"/>
    </row>
    <row r="10" spans="1:5" ht="15">
      <c r="A10" s="361" t="s">
        <v>225</v>
      </c>
      <c r="B10" s="362">
        <v>75000</v>
      </c>
      <c r="C10" s="362"/>
      <c r="D10" s="363">
        <v>75000</v>
      </c>
      <c r="E10" s="364"/>
    </row>
    <row r="11" spans="1:5" ht="15">
      <c r="A11" s="361" t="s">
        <v>326</v>
      </c>
      <c r="B11" s="362"/>
      <c r="C11" s="362">
        <v>500000</v>
      </c>
      <c r="D11" s="363"/>
      <c r="E11" s="364">
        <v>500000</v>
      </c>
    </row>
    <row r="12" spans="1:5" ht="15">
      <c r="A12" s="361" t="s">
        <v>297</v>
      </c>
      <c r="B12" s="362"/>
      <c r="C12" s="362">
        <v>318.5</v>
      </c>
      <c r="D12" s="363"/>
      <c r="E12" s="364">
        <v>318.5</v>
      </c>
    </row>
    <row r="13" spans="1:5" ht="15">
      <c r="A13" s="361" t="s">
        <v>244</v>
      </c>
      <c r="B13" s="362">
        <v>35000</v>
      </c>
      <c r="C13" s="362"/>
      <c r="D13" s="363">
        <v>35000</v>
      </c>
      <c r="E13" s="364"/>
    </row>
    <row r="14" spans="1:5" ht="15">
      <c r="A14" s="361" t="s">
        <v>327</v>
      </c>
      <c r="B14" s="362">
        <v>4200</v>
      </c>
      <c r="C14" s="362"/>
      <c r="D14" s="363">
        <v>4200</v>
      </c>
      <c r="E14" s="364"/>
    </row>
    <row r="15" spans="1:5" ht="15">
      <c r="A15" s="361" t="s">
        <v>328</v>
      </c>
      <c r="B15" s="362">
        <v>345</v>
      </c>
      <c r="C15" s="362"/>
      <c r="D15" s="363">
        <v>345</v>
      </c>
      <c r="E15" s="364"/>
    </row>
    <row r="16" spans="1:5" ht="15">
      <c r="A16" s="361" t="s">
        <v>255</v>
      </c>
      <c r="B16" s="362"/>
      <c r="C16" s="362">
        <v>20</v>
      </c>
      <c r="D16" s="363"/>
      <c r="E16" s="364">
        <v>20</v>
      </c>
    </row>
    <row r="17" spans="1:5" ht="15">
      <c r="A17" s="361" t="s">
        <v>329</v>
      </c>
      <c r="B17" s="362">
        <v>142.21277777777777</v>
      </c>
      <c r="C17" s="362"/>
      <c r="D17" s="363">
        <v>142.21277777777777</v>
      </c>
      <c r="E17" s="364"/>
    </row>
    <row r="18" spans="1:5" ht="15">
      <c r="A18" s="361" t="s">
        <v>240</v>
      </c>
      <c r="B18" s="362">
        <v>5075</v>
      </c>
      <c r="C18" s="362">
        <v>79812.5</v>
      </c>
      <c r="D18" s="363"/>
      <c r="E18" s="364">
        <v>74737.5</v>
      </c>
    </row>
    <row r="19" spans="1:5" ht="15">
      <c r="A19" s="361" t="s">
        <v>212</v>
      </c>
      <c r="B19" s="362">
        <v>37538</v>
      </c>
      <c r="C19" s="362">
        <v>2500</v>
      </c>
      <c r="D19" s="363">
        <v>35038</v>
      </c>
      <c r="E19" s="364"/>
    </row>
    <row r="20" spans="1:5" ht="15">
      <c r="A20" s="361" t="s">
        <v>270</v>
      </c>
      <c r="B20" s="362">
        <v>4002</v>
      </c>
      <c r="C20" s="362"/>
      <c r="D20" s="363">
        <v>4002</v>
      </c>
      <c r="E20" s="364"/>
    </row>
    <row r="21" spans="1:5" ht="15">
      <c r="A21" s="361" t="s">
        <v>271</v>
      </c>
      <c r="B21" s="362"/>
      <c r="C21" s="362">
        <v>4000</v>
      </c>
      <c r="D21" s="363"/>
      <c r="E21" s="364">
        <v>4000</v>
      </c>
    </row>
    <row r="22" spans="1:5" ht="15">
      <c r="A22" s="361" t="s">
        <v>275</v>
      </c>
      <c r="B22" s="362"/>
      <c r="C22" s="362">
        <v>43.75</v>
      </c>
      <c r="D22" s="363"/>
      <c r="E22" s="364">
        <v>43.75</v>
      </c>
    </row>
    <row r="23" spans="1:5" ht="15">
      <c r="A23" s="361" t="s">
        <v>247</v>
      </c>
      <c r="B23" s="362"/>
      <c r="C23" s="362">
        <v>963.9284</v>
      </c>
      <c r="D23" s="363"/>
      <c r="E23" s="364">
        <v>963.9284</v>
      </c>
    </row>
    <row r="24" spans="1:5" ht="15">
      <c r="A24" s="361" t="s">
        <v>258</v>
      </c>
      <c r="B24" s="362"/>
      <c r="C24" s="362">
        <v>8.168</v>
      </c>
      <c r="D24" s="363"/>
      <c r="E24" s="364">
        <v>8.168</v>
      </c>
    </row>
    <row r="25" spans="1:5" ht="15">
      <c r="A25" s="361" t="s">
        <v>330</v>
      </c>
      <c r="B25" s="362"/>
      <c r="C25" s="362">
        <v>10</v>
      </c>
      <c r="D25" s="363"/>
      <c r="E25" s="364">
        <v>10</v>
      </c>
    </row>
    <row r="26" spans="1:5" ht="15">
      <c r="A26" s="361" t="s">
        <v>266</v>
      </c>
      <c r="B26" s="362"/>
      <c r="C26" s="362">
        <v>5000</v>
      </c>
      <c r="D26" s="363"/>
      <c r="E26" s="364">
        <v>5000</v>
      </c>
    </row>
    <row r="27" spans="1:5" ht="15">
      <c r="A27" s="361" t="s">
        <v>275</v>
      </c>
      <c r="B27" s="362">
        <v>43.75</v>
      </c>
      <c r="C27" s="362"/>
      <c r="D27" s="363">
        <v>43.75</v>
      </c>
      <c r="E27" s="364"/>
    </row>
    <row r="28" spans="1:5" ht="15">
      <c r="A28" s="361" t="s">
        <v>230</v>
      </c>
      <c r="B28" s="362"/>
      <c r="C28" s="362">
        <v>13902.777777777777</v>
      </c>
      <c r="D28" s="363"/>
      <c r="E28" s="364">
        <v>13902.777777777777</v>
      </c>
    </row>
    <row r="29" spans="1:5" ht="15">
      <c r="A29" s="361" t="s">
        <v>268</v>
      </c>
      <c r="B29" s="362"/>
      <c r="C29" s="362">
        <v>5</v>
      </c>
      <c r="D29" s="363"/>
      <c r="E29" s="364">
        <v>5</v>
      </c>
    </row>
    <row r="30" spans="1:5" ht="15">
      <c r="A30" s="361" t="s">
        <v>199</v>
      </c>
      <c r="B30" s="362"/>
      <c r="C30" s="362">
        <v>2</v>
      </c>
      <c r="D30" s="363"/>
      <c r="E30" s="364">
        <v>2</v>
      </c>
    </row>
    <row r="31" spans="1:5" ht="15.75" thickBot="1">
      <c r="A31" s="365" t="s">
        <v>199</v>
      </c>
      <c r="B31" s="366"/>
      <c r="C31" s="366">
        <v>25.403600000000004</v>
      </c>
      <c r="D31" s="367"/>
      <c r="E31" s="368">
        <v>25.403600000000004</v>
      </c>
    </row>
    <row r="32" spans="1:5" ht="15.75" thickBot="1">
      <c r="A32" s="369" t="s">
        <v>331</v>
      </c>
      <c r="B32" s="370">
        <v>1107907.0277777778</v>
      </c>
      <c r="C32" s="370">
        <v>1107907.027777778</v>
      </c>
      <c r="D32" s="370">
        <v>654402.0277777778</v>
      </c>
      <c r="E32" s="370">
        <v>654402.0277777776</v>
      </c>
    </row>
    <row r="33" spans="2:5" ht="15">
      <c r="B33" s="371"/>
      <c r="C33" s="371"/>
      <c r="D33" s="371"/>
      <c r="E33" s="371"/>
    </row>
  </sheetData>
  <sheetProtection/>
  <mergeCells count="6">
    <mergeCell ref="A1:E1"/>
    <mergeCell ref="A2:E2"/>
    <mergeCell ref="A3:E3"/>
    <mergeCell ref="A4:A5"/>
    <mergeCell ref="B4:C4"/>
    <mergeCell ref="D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9"/>
  <sheetViews>
    <sheetView showGridLines="0" zoomScale="75" zoomScaleNormal="75" zoomScalePageLayoutView="0" workbookViewId="0" topLeftCell="A1">
      <selection activeCell="F7" sqref="F7"/>
    </sheetView>
  </sheetViews>
  <sheetFormatPr defaultColWidth="11.421875" defaultRowHeight="12.75"/>
  <cols>
    <col min="1" max="1" width="4.8515625" style="20" customWidth="1"/>
    <col min="2" max="2" width="27.28125" style="20" customWidth="1"/>
    <col min="3" max="3" width="6.421875" style="20" customWidth="1"/>
    <col min="4" max="4" width="15.7109375" style="54" hidden="1" customWidth="1"/>
    <col min="5" max="5" width="5.00390625" style="54" hidden="1" customWidth="1"/>
    <col min="6" max="6" width="15.7109375" style="20" customWidth="1"/>
    <col min="7" max="7" width="3.28125" style="20" customWidth="1"/>
    <col min="8" max="8" width="15.7109375" style="20" customWidth="1"/>
    <col min="9" max="9" width="5.00390625" style="20" customWidth="1"/>
    <col min="10" max="10" width="15.7109375" style="20" customWidth="1"/>
    <col min="11" max="11" width="3.7109375" style="20" customWidth="1"/>
    <col min="12" max="12" width="15.7109375" style="20" customWidth="1"/>
    <col min="13" max="13" width="3.28125" style="20" customWidth="1"/>
    <col min="14" max="14" width="15.7109375" style="20" customWidth="1"/>
    <col min="15" max="15" width="3.28125" style="20" customWidth="1"/>
    <col min="16" max="16" width="14.8515625" style="20" customWidth="1"/>
    <col min="17" max="16384" width="11.421875" style="20" customWidth="1"/>
  </cols>
  <sheetData>
    <row r="1" spans="1:14" s="56" customFormat="1" ht="15.75">
      <c r="A1" s="55"/>
      <c r="B1" s="415" t="s">
        <v>183</v>
      </c>
      <c r="C1" s="415"/>
      <c r="D1" s="415"/>
      <c r="E1" s="415"/>
      <c r="F1" s="415"/>
      <c r="G1" s="415"/>
      <c r="H1" s="415"/>
      <c r="I1" s="55"/>
      <c r="N1" s="57" t="s">
        <v>7</v>
      </c>
    </row>
    <row r="2" spans="2:14" s="56" customFormat="1" ht="16.5" thickBot="1">
      <c r="B2" s="415" t="s">
        <v>154</v>
      </c>
      <c r="C2" s="415"/>
      <c r="D2" s="415"/>
      <c r="E2" s="415"/>
      <c r="F2" s="415"/>
      <c r="G2" s="415"/>
      <c r="H2" s="415"/>
      <c r="N2" s="58">
        <v>43281</v>
      </c>
    </row>
    <row r="3" spans="1:15" s="8" customFormat="1" ht="14.25" customHeight="1" thickTop="1">
      <c r="A3" s="7"/>
      <c r="B3" s="7"/>
      <c r="C3" s="7"/>
      <c r="D3" s="409" t="s">
        <v>20</v>
      </c>
      <c r="E3" s="426"/>
      <c r="F3" s="409" t="s">
        <v>187</v>
      </c>
      <c r="G3" s="410"/>
      <c r="H3" s="409" t="s">
        <v>186</v>
      </c>
      <c r="I3" s="416"/>
      <c r="J3" s="403" t="s">
        <v>2</v>
      </c>
      <c r="K3" s="421"/>
      <c r="L3" s="421"/>
      <c r="M3" s="422"/>
      <c r="N3" s="403" t="s">
        <v>3</v>
      </c>
      <c r="O3" s="404"/>
    </row>
    <row r="4" spans="1:15" s="8" customFormat="1" ht="12.75" customHeight="1" thickBot="1">
      <c r="A4" s="9"/>
      <c r="B4" s="9"/>
      <c r="C4" s="9"/>
      <c r="D4" s="427"/>
      <c r="E4" s="428"/>
      <c r="F4" s="411"/>
      <c r="G4" s="412"/>
      <c r="H4" s="417"/>
      <c r="I4" s="418"/>
      <c r="J4" s="423"/>
      <c r="K4" s="424"/>
      <c r="L4" s="424"/>
      <c r="M4" s="425"/>
      <c r="N4" s="405"/>
      <c r="O4" s="406"/>
    </row>
    <row r="5" spans="1:15" s="8" customFormat="1" ht="13.5" thickTop="1">
      <c r="A5" s="9" t="s">
        <v>4</v>
      </c>
      <c r="B5" s="9" t="s">
        <v>30</v>
      </c>
      <c r="C5" s="9" t="s">
        <v>152</v>
      </c>
      <c r="D5" s="427"/>
      <c r="E5" s="428"/>
      <c r="F5" s="411"/>
      <c r="G5" s="412"/>
      <c r="H5" s="417"/>
      <c r="I5" s="418"/>
      <c r="J5" s="10"/>
      <c r="K5" s="11"/>
      <c r="L5" s="10"/>
      <c r="M5" s="11"/>
      <c r="N5" s="405"/>
      <c r="O5" s="406"/>
    </row>
    <row r="6" spans="1:15" s="8" customFormat="1" ht="13.5" thickBot="1">
      <c r="A6" s="9"/>
      <c r="B6" s="9"/>
      <c r="C6" s="9"/>
      <c r="D6" s="429"/>
      <c r="E6" s="430"/>
      <c r="F6" s="413"/>
      <c r="G6" s="414"/>
      <c r="H6" s="419"/>
      <c r="I6" s="420"/>
      <c r="J6" s="295" t="s">
        <v>0</v>
      </c>
      <c r="K6" s="12"/>
      <c r="L6" s="10" t="s">
        <v>1</v>
      </c>
      <c r="M6" s="12"/>
      <c r="N6" s="407"/>
      <c r="O6" s="408"/>
    </row>
    <row r="7" spans="1:20" ht="13.5" thickTop="1">
      <c r="A7" s="13"/>
      <c r="B7" s="14" t="s">
        <v>155</v>
      </c>
      <c r="C7" s="15" t="s">
        <v>9</v>
      </c>
      <c r="D7" s="16">
        <v>212000</v>
      </c>
      <c r="E7" s="17"/>
      <c r="F7" s="259">
        <v>3785000</v>
      </c>
      <c r="G7" s="260"/>
      <c r="H7" s="259">
        <v>3587625</v>
      </c>
      <c r="I7" s="260"/>
      <c r="J7" s="281">
        <v>147300</v>
      </c>
      <c r="K7" s="262"/>
      <c r="L7" s="261"/>
      <c r="M7" s="262"/>
      <c r="N7" s="261">
        <f>H7+J7-L7</f>
        <v>3734925</v>
      </c>
      <c r="O7" s="80"/>
      <c r="P7" s="19"/>
      <c r="Q7" s="19"/>
      <c r="R7" s="19"/>
      <c r="S7" s="19"/>
      <c r="T7" s="19"/>
    </row>
    <row r="8" spans="1:20" ht="12.75">
      <c r="A8" s="21"/>
      <c r="B8" s="22"/>
      <c r="C8" s="23"/>
      <c r="D8" s="16"/>
      <c r="E8" s="24"/>
      <c r="F8" s="53"/>
      <c r="G8" s="263"/>
      <c r="H8" s="53"/>
      <c r="I8" s="263"/>
      <c r="J8" s="264"/>
      <c r="K8" s="265"/>
      <c r="L8" s="264"/>
      <c r="M8" s="265"/>
      <c r="N8" s="266"/>
      <c r="O8" s="81"/>
      <c r="P8" s="19"/>
      <c r="Q8" s="19"/>
      <c r="R8" s="19"/>
      <c r="S8" s="19"/>
      <c r="T8" s="19"/>
    </row>
    <row r="9" spans="1:20" ht="12.75">
      <c r="A9" s="25"/>
      <c r="B9" s="26"/>
      <c r="C9" s="27"/>
      <c r="D9" s="28"/>
      <c r="E9" s="28"/>
      <c r="F9" s="266"/>
      <c r="G9" s="267"/>
      <c r="H9" s="266"/>
      <c r="I9" s="267"/>
      <c r="J9" s="266"/>
      <c r="K9" s="268"/>
      <c r="L9" s="266"/>
      <c r="M9" s="268"/>
      <c r="N9" s="266"/>
      <c r="O9" s="82"/>
      <c r="P9" s="19"/>
      <c r="Q9" s="19"/>
      <c r="R9" s="19"/>
      <c r="S9" s="19"/>
      <c r="T9" s="19"/>
    </row>
    <row r="10" spans="1:20" ht="12.75">
      <c r="A10" s="25"/>
      <c r="B10" s="29" t="s">
        <v>8</v>
      </c>
      <c r="C10" s="30" t="s">
        <v>11</v>
      </c>
      <c r="D10" s="18">
        <v>215000</v>
      </c>
      <c r="E10" s="31"/>
      <c r="F10" s="73">
        <v>335000</v>
      </c>
      <c r="G10" s="61"/>
      <c r="H10" s="73">
        <v>224490</v>
      </c>
      <c r="I10" s="61"/>
      <c r="J10" s="73"/>
      <c r="K10" s="61"/>
      <c r="L10" s="73"/>
      <c r="M10" s="63"/>
      <c r="N10" s="266">
        <f>H10+J10-L10</f>
        <v>224490</v>
      </c>
      <c r="O10" s="83"/>
      <c r="P10" s="19"/>
      <c r="Q10" s="19"/>
      <c r="R10" s="19"/>
      <c r="S10" s="19"/>
      <c r="T10" s="19"/>
    </row>
    <row r="11" spans="1:20" ht="12.75">
      <c r="A11" s="25"/>
      <c r="B11" s="26"/>
      <c r="C11" s="27"/>
      <c r="D11" s="28"/>
      <c r="E11" s="28"/>
      <c r="F11" s="266"/>
      <c r="G11" s="267"/>
      <c r="H11" s="266"/>
      <c r="I11" s="267"/>
      <c r="J11" s="266"/>
      <c r="K11" s="268"/>
      <c r="L11" s="266"/>
      <c r="M11" s="268"/>
      <c r="N11" s="266"/>
      <c r="O11" s="82"/>
      <c r="P11" s="19"/>
      <c r="Q11" s="19"/>
      <c r="R11" s="19"/>
      <c r="S11" s="19"/>
      <c r="T11" s="19"/>
    </row>
    <row r="12" spans="1:20" ht="12.75">
      <c r="A12" s="25"/>
      <c r="B12" s="26"/>
      <c r="C12" s="27"/>
      <c r="D12" s="28"/>
      <c r="E12" s="28"/>
      <c r="F12" s="266"/>
      <c r="G12" s="267"/>
      <c r="H12" s="266"/>
      <c r="I12" s="267"/>
      <c r="J12" s="266"/>
      <c r="K12" s="268"/>
      <c r="L12" s="266"/>
      <c r="M12" s="268"/>
      <c r="N12" s="266"/>
      <c r="O12" s="82"/>
      <c r="P12" s="19"/>
      <c r="Q12" s="19"/>
      <c r="R12" s="19"/>
      <c r="S12" s="19"/>
      <c r="T12" s="19"/>
    </row>
    <row r="13" spans="1:20" ht="12.75">
      <c r="A13" s="25"/>
      <c r="B13" s="29" t="s">
        <v>57</v>
      </c>
      <c r="C13" s="30" t="s">
        <v>48</v>
      </c>
      <c r="D13" s="18">
        <v>220000</v>
      </c>
      <c r="E13" s="31"/>
      <c r="F13" s="73">
        <v>356000</v>
      </c>
      <c r="G13" s="61"/>
      <c r="H13" s="73">
        <v>171215</v>
      </c>
      <c r="I13" s="61"/>
      <c r="J13" s="73"/>
      <c r="K13" s="63"/>
      <c r="L13" s="73"/>
      <c r="M13" s="63"/>
      <c r="N13" s="266">
        <f>H13+J13-L13</f>
        <v>171215</v>
      </c>
      <c r="O13" s="83"/>
      <c r="P13" s="19"/>
      <c r="Q13" s="19"/>
      <c r="R13" s="19"/>
      <c r="S13" s="19"/>
      <c r="T13" s="19"/>
    </row>
    <row r="14" spans="1:20" ht="12.75">
      <c r="A14" s="25"/>
      <c r="B14" s="26"/>
      <c r="C14" s="33"/>
      <c r="D14" s="34"/>
      <c r="E14" s="34"/>
      <c r="F14" s="269"/>
      <c r="G14" s="270"/>
      <c r="H14" s="269"/>
      <c r="I14" s="270"/>
      <c r="J14" s="269"/>
      <c r="K14" s="271"/>
      <c r="L14" s="269"/>
      <c r="M14" s="271"/>
      <c r="N14" s="269"/>
      <c r="O14" s="84"/>
      <c r="P14" s="19"/>
      <c r="Q14" s="19"/>
      <c r="R14" s="19"/>
      <c r="S14" s="19"/>
      <c r="T14" s="19"/>
    </row>
    <row r="15" spans="1:20" ht="12.75">
      <c r="A15" s="25"/>
      <c r="B15" s="29"/>
      <c r="C15" s="30"/>
      <c r="D15" s="35"/>
      <c r="E15" s="31"/>
      <c r="F15" s="72"/>
      <c r="G15" s="61"/>
      <c r="H15" s="72"/>
      <c r="I15" s="61"/>
      <c r="J15" s="72"/>
      <c r="K15" s="62"/>
      <c r="L15" s="72"/>
      <c r="M15" s="62"/>
      <c r="N15" s="72"/>
      <c r="O15" s="83"/>
      <c r="P15" s="19"/>
      <c r="Q15" s="19"/>
      <c r="R15" s="19"/>
      <c r="S15" s="19"/>
      <c r="T15" s="19"/>
    </row>
    <row r="16" spans="1:20" ht="12.75">
      <c r="A16" s="25"/>
      <c r="B16" s="29" t="s">
        <v>156</v>
      </c>
      <c r="C16" s="30" t="s">
        <v>10</v>
      </c>
      <c r="D16" s="18">
        <v>-227000</v>
      </c>
      <c r="E16" s="31"/>
      <c r="F16" s="73">
        <v>-200000</v>
      </c>
      <c r="G16" s="61"/>
      <c r="H16" s="73">
        <v>-250000</v>
      </c>
      <c r="I16" s="61"/>
      <c r="J16" s="72"/>
      <c r="K16" s="62"/>
      <c r="L16" s="72"/>
      <c r="M16" s="62"/>
      <c r="N16" s="266">
        <f>H16+J16-L16</f>
        <v>-250000</v>
      </c>
      <c r="O16" s="83"/>
      <c r="P16" s="19"/>
      <c r="Q16" s="19"/>
      <c r="R16" s="19"/>
      <c r="S16" s="19"/>
      <c r="T16" s="19"/>
    </row>
    <row r="17" spans="1:20" ht="12.75">
      <c r="A17" s="25"/>
      <c r="B17" s="29"/>
      <c r="C17" s="32"/>
      <c r="D17" s="35"/>
      <c r="E17" s="31"/>
      <c r="F17" s="72"/>
      <c r="G17" s="61"/>
      <c r="H17" s="72"/>
      <c r="I17" s="61"/>
      <c r="J17" s="72"/>
      <c r="K17" s="62"/>
      <c r="L17" s="72"/>
      <c r="M17" s="62"/>
      <c r="N17" s="72"/>
      <c r="O17" s="83"/>
      <c r="P17" s="19"/>
      <c r="Q17" s="19"/>
      <c r="R17" s="19"/>
      <c r="S17" s="19"/>
      <c r="T17" s="19"/>
    </row>
    <row r="18" spans="1:20" ht="12.75">
      <c r="A18" s="25"/>
      <c r="B18" s="29"/>
      <c r="C18" s="32"/>
      <c r="D18" s="35"/>
      <c r="E18" s="31"/>
      <c r="F18" s="72"/>
      <c r="G18" s="61"/>
      <c r="H18" s="72"/>
      <c r="I18" s="61"/>
      <c r="J18" s="72"/>
      <c r="K18" s="62"/>
      <c r="L18" s="72"/>
      <c r="M18" s="62"/>
      <c r="N18" s="266"/>
      <c r="O18" s="83"/>
      <c r="P18" s="19"/>
      <c r="Q18" s="19"/>
      <c r="R18" s="19"/>
      <c r="S18" s="19"/>
      <c r="T18" s="19"/>
    </row>
    <row r="19" spans="1:20" ht="13.5" thickBot="1">
      <c r="A19" s="25"/>
      <c r="B19" s="29"/>
      <c r="C19" s="36"/>
      <c r="D19" s="37">
        <f>SUM(D15:D18)</f>
        <v>-227000</v>
      </c>
      <c r="E19" s="36"/>
      <c r="F19" s="272">
        <f>SUM(F7:F18)</f>
        <v>4276000</v>
      </c>
      <c r="G19" s="273"/>
      <c r="H19" s="272">
        <f>SUM(H7:H18)</f>
        <v>3733330</v>
      </c>
      <c r="I19" s="273"/>
      <c r="J19" s="272">
        <f>SUM(J7:J18)</f>
        <v>147300</v>
      </c>
      <c r="K19" s="274"/>
      <c r="L19" s="272">
        <f>SUM(L15:L18)</f>
        <v>0</v>
      </c>
      <c r="M19" s="274"/>
      <c r="N19" s="272">
        <f>SUM(N7:N18)</f>
        <v>3880630</v>
      </c>
      <c r="O19" s="85"/>
      <c r="P19" s="19"/>
      <c r="Q19" s="19"/>
      <c r="R19" s="19"/>
      <c r="S19" s="19"/>
      <c r="T19" s="19"/>
    </row>
    <row r="20" spans="1:20" ht="13.5" thickTop="1">
      <c r="A20" s="25"/>
      <c r="B20" s="29"/>
      <c r="C20" s="32"/>
      <c r="D20" s="31"/>
      <c r="E20" s="31"/>
      <c r="F20" s="70"/>
      <c r="G20" s="59"/>
      <c r="H20" s="70"/>
      <c r="I20" s="59"/>
      <c r="J20" s="70"/>
      <c r="K20" s="79"/>
      <c r="L20" s="70"/>
      <c r="M20" s="79"/>
      <c r="N20" s="70"/>
      <c r="O20" s="83"/>
      <c r="P20" s="19"/>
      <c r="Q20" s="19"/>
      <c r="R20" s="19"/>
      <c r="S20" s="19"/>
      <c r="T20" s="19"/>
    </row>
    <row r="21" spans="1:20" ht="12.75">
      <c r="A21" s="25"/>
      <c r="B21" s="29"/>
      <c r="C21" s="32"/>
      <c r="D21" s="31"/>
      <c r="E21" s="31"/>
      <c r="F21" s="69"/>
      <c r="G21" s="59"/>
      <c r="H21" s="69"/>
      <c r="I21" s="59"/>
      <c r="J21" s="69"/>
      <c r="K21" s="60"/>
      <c r="L21" s="69"/>
      <c r="M21" s="60"/>
      <c r="N21" s="69"/>
      <c r="O21" s="83"/>
      <c r="P21" s="19"/>
      <c r="Q21" s="19"/>
      <c r="R21" s="19"/>
      <c r="S21" s="19"/>
      <c r="T21" s="19"/>
    </row>
    <row r="22" spans="1:20" ht="12.75">
      <c r="A22" s="25"/>
      <c r="B22" s="29"/>
      <c r="C22" s="32"/>
      <c r="D22" s="18"/>
      <c r="E22" s="31"/>
      <c r="F22" s="69"/>
      <c r="G22" s="59"/>
      <c r="H22" s="69"/>
      <c r="I22" s="59"/>
      <c r="J22" s="69"/>
      <c r="K22" s="60"/>
      <c r="L22" s="69"/>
      <c r="M22" s="60"/>
      <c r="N22" s="69"/>
      <c r="O22" s="83"/>
      <c r="P22" s="19"/>
      <c r="Q22" s="19"/>
      <c r="R22" s="19"/>
      <c r="S22" s="19"/>
      <c r="T22" s="19"/>
    </row>
    <row r="23" spans="1:20" ht="12.75">
      <c r="A23" s="25"/>
      <c r="B23" s="29"/>
      <c r="C23" s="32"/>
      <c r="D23" s="18"/>
      <c r="E23" s="31"/>
      <c r="F23" s="69"/>
      <c r="G23" s="59"/>
      <c r="H23" s="69"/>
      <c r="I23" s="59"/>
      <c r="J23" s="69"/>
      <c r="K23" s="60"/>
      <c r="L23" s="69"/>
      <c r="M23" s="60"/>
      <c r="N23" s="69"/>
      <c r="O23" s="83"/>
      <c r="P23" s="19"/>
      <c r="Q23" s="19"/>
      <c r="R23" s="19"/>
      <c r="S23" s="19"/>
      <c r="T23" s="19"/>
    </row>
    <row r="24" spans="1:20" ht="12.75">
      <c r="A24" s="25"/>
      <c r="B24" s="32"/>
      <c r="C24" s="18"/>
      <c r="D24" s="31"/>
      <c r="E24" s="18"/>
      <c r="F24" s="71"/>
      <c r="G24" s="60"/>
      <c r="H24" s="71"/>
      <c r="I24" s="60"/>
      <c r="J24" s="69"/>
      <c r="K24" s="60"/>
      <c r="L24" s="69"/>
      <c r="M24" s="60"/>
      <c r="N24" s="69"/>
      <c r="O24" s="83"/>
      <c r="P24" s="19"/>
      <c r="Q24" s="19"/>
      <c r="R24" s="19"/>
      <c r="S24" s="19"/>
      <c r="T24" s="19"/>
    </row>
    <row r="25" spans="1:20" ht="12.75">
      <c r="A25" s="38"/>
      <c r="B25" s="29"/>
      <c r="C25" s="32"/>
      <c r="D25" s="18"/>
      <c r="E25" s="31"/>
      <c r="F25" s="69"/>
      <c r="G25" s="59"/>
      <c r="H25" s="69"/>
      <c r="I25" s="59"/>
      <c r="J25" s="69"/>
      <c r="K25" s="60"/>
      <c r="L25" s="69"/>
      <c r="M25" s="60"/>
      <c r="N25" s="68"/>
      <c r="O25" s="83"/>
      <c r="P25" s="19"/>
      <c r="Q25" s="19"/>
      <c r="R25" s="19"/>
      <c r="S25" s="19"/>
      <c r="T25" s="19"/>
    </row>
    <row r="26" spans="1:15" s="41" customFormat="1" ht="12.75">
      <c r="A26" s="25"/>
      <c r="B26" s="29"/>
      <c r="C26" s="39"/>
      <c r="D26" s="40"/>
      <c r="E26" s="31"/>
      <c r="F26" s="72"/>
      <c r="G26" s="61"/>
      <c r="H26" s="72"/>
      <c r="I26" s="61"/>
      <c r="J26" s="72"/>
      <c r="K26" s="62"/>
      <c r="L26" s="72"/>
      <c r="M26" s="62"/>
      <c r="N26" s="72"/>
      <c r="O26" s="86"/>
    </row>
    <row r="27" spans="1:15" s="41" customFormat="1" ht="13.5" thickBot="1">
      <c r="A27" s="25"/>
      <c r="B27" s="29"/>
      <c r="C27" s="32"/>
      <c r="D27" s="37"/>
      <c r="E27" s="36"/>
      <c r="F27" s="69"/>
      <c r="G27" s="59"/>
      <c r="H27" s="69"/>
      <c r="I27" s="59"/>
      <c r="J27" s="69"/>
      <c r="K27" s="60"/>
      <c r="L27" s="69"/>
      <c r="M27" s="60"/>
      <c r="N27" s="68"/>
      <c r="O27" s="83"/>
    </row>
    <row r="28" spans="1:15" s="41" customFormat="1" ht="13.5" thickTop="1">
      <c r="A28" s="38"/>
      <c r="B28" s="29"/>
      <c r="C28" s="42"/>
      <c r="D28" s="31"/>
      <c r="E28" s="31"/>
      <c r="F28" s="72"/>
      <c r="G28" s="62"/>
      <c r="H28" s="72"/>
      <c r="I28" s="66"/>
      <c r="J28" s="88"/>
      <c r="K28" s="66"/>
      <c r="L28" s="88"/>
      <c r="M28" s="66"/>
      <c r="N28" s="90"/>
      <c r="O28" s="86"/>
    </row>
    <row r="29" spans="1:15" ht="12.75">
      <c r="A29" s="43"/>
      <c r="B29" s="44"/>
      <c r="C29" s="44"/>
      <c r="D29" s="31"/>
      <c r="E29" s="31"/>
      <c r="F29" s="72"/>
      <c r="G29" s="62"/>
      <c r="H29" s="72"/>
      <c r="I29" s="63"/>
      <c r="J29" s="73"/>
      <c r="K29" s="63"/>
      <c r="L29" s="73"/>
      <c r="M29" s="63"/>
      <c r="N29" s="73"/>
      <c r="O29" s="86"/>
    </row>
    <row r="30" spans="1:15" ht="12.75">
      <c r="A30" s="43"/>
      <c r="B30" s="44"/>
      <c r="C30" s="44"/>
      <c r="D30" s="31"/>
      <c r="E30" s="31"/>
      <c r="F30" s="73"/>
      <c r="G30" s="63"/>
      <c r="H30" s="73"/>
      <c r="I30" s="63"/>
      <c r="J30" s="73"/>
      <c r="K30" s="63"/>
      <c r="L30" s="73"/>
      <c r="M30" s="63"/>
      <c r="N30" s="73"/>
      <c r="O30" s="86"/>
    </row>
    <row r="31" spans="1:15" ht="12.75">
      <c r="A31" s="43"/>
      <c r="B31" s="48" t="s">
        <v>12</v>
      </c>
      <c r="C31" s="44"/>
      <c r="D31" s="44"/>
      <c r="E31" s="44"/>
      <c r="F31" s="74"/>
      <c r="G31" s="42"/>
      <c r="H31" s="77"/>
      <c r="I31" s="42"/>
      <c r="J31" s="74"/>
      <c r="K31" s="63"/>
      <c r="L31" s="73"/>
      <c r="M31" s="63"/>
      <c r="N31" s="73"/>
      <c r="O31" s="86"/>
    </row>
    <row r="32" spans="1:15" ht="12.75">
      <c r="A32" s="43"/>
      <c r="B32" s="45" t="s">
        <v>13</v>
      </c>
      <c r="C32" s="45"/>
      <c r="D32" s="45"/>
      <c r="E32" s="45"/>
      <c r="F32" s="75"/>
      <c r="G32" s="64"/>
      <c r="H32" s="78"/>
      <c r="I32" s="64"/>
      <c r="J32" s="74"/>
      <c r="K32" s="63"/>
      <c r="L32" s="73"/>
      <c r="M32" s="63"/>
      <c r="N32" s="73"/>
      <c r="O32" s="86"/>
    </row>
    <row r="33" spans="1:16" ht="12.75">
      <c r="A33" s="43"/>
      <c r="B33" s="45" t="s">
        <v>171</v>
      </c>
      <c r="C33" s="45"/>
      <c r="D33" s="45"/>
      <c r="E33" s="45"/>
      <c r="F33" s="75"/>
      <c r="G33" s="64"/>
      <c r="H33" s="78"/>
      <c r="I33" s="64"/>
      <c r="J33" s="74"/>
      <c r="K33" s="63"/>
      <c r="L33" s="73"/>
      <c r="M33" s="63"/>
      <c r="N33" s="73"/>
      <c r="O33" s="86"/>
      <c r="P33" s="46"/>
    </row>
    <row r="34" spans="1:16" ht="12.75">
      <c r="A34" s="43"/>
      <c r="B34" s="47" t="s">
        <v>172</v>
      </c>
      <c r="C34" s="47"/>
      <c r="D34" s="45"/>
      <c r="E34" s="45"/>
      <c r="F34" s="75"/>
      <c r="G34" s="64"/>
      <c r="H34" s="78"/>
      <c r="I34" s="64"/>
      <c r="J34" s="74"/>
      <c r="K34" s="63"/>
      <c r="L34" s="73"/>
      <c r="M34" s="63"/>
      <c r="N34" s="73"/>
      <c r="O34" s="86"/>
      <c r="P34" s="46"/>
    </row>
    <row r="35" spans="1:16" ht="12.75">
      <c r="A35" s="43"/>
      <c r="B35" s="45" t="s">
        <v>17</v>
      </c>
      <c r="C35" s="45"/>
      <c r="D35" s="45"/>
      <c r="E35" s="45"/>
      <c r="F35" s="75"/>
      <c r="G35" s="64"/>
      <c r="H35" s="78"/>
      <c r="I35" s="64"/>
      <c r="J35" s="74"/>
      <c r="K35" s="79"/>
      <c r="L35" s="70"/>
      <c r="M35" s="79"/>
      <c r="N35" s="70"/>
      <c r="O35" s="83"/>
      <c r="P35" s="46"/>
    </row>
    <row r="36" spans="1:16" ht="12.75">
      <c r="A36" s="43"/>
      <c r="B36" s="45" t="s">
        <v>16</v>
      </c>
      <c r="C36" s="45"/>
      <c r="D36" s="45"/>
      <c r="E36" s="45"/>
      <c r="F36" s="75"/>
      <c r="G36" s="64"/>
      <c r="H36" s="78"/>
      <c r="I36" s="64"/>
      <c r="J36" s="74"/>
      <c r="K36" s="79"/>
      <c r="L36" s="70"/>
      <c r="M36" s="79"/>
      <c r="N36" s="70"/>
      <c r="O36" s="83"/>
      <c r="P36" s="46"/>
    </row>
    <row r="37" spans="1:16" ht="12.75">
      <c r="A37" s="43"/>
      <c r="B37" s="44"/>
      <c r="C37" s="44"/>
      <c r="D37" s="44"/>
      <c r="E37" s="44"/>
      <c r="F37" s="74"/>
      <c r="G37" s="42"/>
      <c r="H37" s="77"/>
      <c r="I37" s="42"/>
      <c r="J37" s="74"/>
      <c r="K37" s="63"/>
      <c r="L37" s="73"/>
      <c r="M37" s="63"/>
      <c r="N37" s="73"/>
      <c r="O37" s="86"/>
      <c r="P37" s="46"/>
    </row>
    <row r="38" spans="1:15" ht="12.75">
      <c r="A38" s="43"/>
      <c r="B38" s="48" t="s">
        <v>14</v>
      </c>
      <c r="C38" s="48"/>
      <c r="D38" s="44" t="s">
        <v>15</v>
      </c>
      <c r="E38" s="44"/>
      <c r="F38" s="74"/>
      <c r="G38" s="42"/>
      <c r="H38" s="77"/>
      <c r="I38" s="42"/>
      <c r="J38" s="74"/>
      <c r="K38" s="63"/>
      <c r="L38" s="73"/>
      <c r="M38" s="63"/>
      <c r="N38" s="73"/>
      <c r="O38" s="86"/>
    </row>
    <row r="39" spans="1:15" ht="13.5">
      <c r="A39" s="43"/>
      <c r="B39" s="4" t="s">
        <v>157</v>
      </c>
      <c r="C39" s="91"/>
      <c r="D39" s="2">
        <v>37331</v>
      </c>
      <c r="E39" s="1"/>
      <c r="F39" s="92"/>
      <c r="G39" s="42"/>
      <c r="H39" s="77"/>
      <c r="I39" s="42"/>
      <c r="J39" s="74"/>
      <c r="K39" s="63"/>
      <c r="L39" s="73"/>
      <c r="M39" s="63"/>
      <c r="N39" s="73"/>
      <c r="O39" s="86"/>
    </row>
    <row r="40" spans="1:15" ht="13.5">
      <c r="A40" s="43"/>
      <c r="B40" s="5">
        <v>43281</v>
      </c>
      <c r="C40" s="1"/>
      <c r="D40" s="93"/>
      <c r="E40" s="93"/>
      <c r="F40" s="94"/>
      <c r="G40" s="62"/>
      <c r="H40" s="72"/>
      <c r="I40" s="62"/>
      <c r="J40" s="72"/>
      <c r="K40" s="63"/>
      <c r="L40" s="73"/>
      <c r="M40" s="63"/>
      <c r="N40" s="73"/>
      <c r="O40" s="86"/>
    </row>
    <row r="41" spans="1:15" ht="13.5">
      <c r="A41" s="43"/>
      <c r="B41" s="1"/>
      <c r="C41" s="1"/>
      <c r="D41" s="93"/>
      <c r="E41" s="93"/>
      <c r="F41" s="94"/>
      <c r="G41" s="62"/>
      <c r="H41" s="72"/>
      <c r="I41" s="62"/>
      <c r="J41" s="72"/>
      <c r="K41" s="63"/>
      <c r="L41" s="73"/>
      <c r="M41" s="63"/>
      <c r="N41" s="73"/>
      <c r="O41" s="86"/>
    </row>
    <row r="42" spans="1:15" ht="13.5">
      <c r="A42" s="43"/>
      <c r="B42" s="250" t="s">
        <v>58</v>
      </c>
      <c r="C42" s="1"/>
      <c r="D42" s="93"/>
      <c r="E42" s="93"/>
      <c r="F42" s="94"/>
      <c r="G42" s="62"/>
      <c r="H42" s="72"/>
      <c r="I42" s="62"/>
      <c r="J42" s="72"/>
      <c r="K42" s="63"/>
      <c r="L42" s="73"/>
      <c r="M42" s="63"/>
      <c r="N42" s="73"/>
      <c r="O42" s="86"/>
    </row>
    <row r="43" spans="1:15" ht="13.5">
      <c r="A43" s="43"/>
      <c r="B43" s="1"/>
      <c r="C43" s="1"/>
      <c r="D43" s="93"/>
      <c r="E43" s="93"/>
      <c r="F43" s="94"/>
      <c r="G43" s="62"/>
      <c r="H43" s="72"/>
      <c r="I43" s="62"/>
      <c r="J43" s="72"/>
      <c r="K43" s="63"/>
      <c r="L43" s="73"/>
      <c r="M43" s="63"/>
      <c r="N43" s="73"/>
      <c r="O43" s="86"/>
    </row>
    <row r="44" spans="1:15" ht="12.75">
      <c r="A44" s="43"/>
      <c r="B44" s="44"/>
      <c r="C44" s="44"/>
      <c r="D44" s="31"/>
      <c r="E44" s="31"/>
      <c r="F44" s="72"/>
      <c r="G44" s="62"/>
      <c r="H44" s="72"/>
      <c r="I44" s="62"/>
      <c r="J44" s="72"/>
      <c r="K44" s="63"/>
      <c r="L44" s="73"/>
      <c r="M44" s="63"/>
      <c r="N44" s="73"/>
      <c r="O44" s="86"/>
    </row>
    <row r="45" spans="1:15" ht="12.75">
      <c r="A45" s="43"/>
      <c r="B45" s="44"/>
      <c r="C45" s="44"/>
      <c r="D45" s="31"/>
      <c r="E45" s="31"/>
      <c r="F45" s="69"/>
      <c r="G45" s="63"/>
      <c r="H45" s="69"/>
      <c r="I45" s="63"/>
      <c r="J45" s="73"/>
      <c r="K45" s="63"/>
      <c r="L45" s="73"/>
      <c r="M45" s="63"/>
      <c r="N45" s="73"/>
      <c r="O45" s="86"/>
    </row>
    <row r="46" spans="1:15" ht="13.5" thickBot="1">
      <c r="A46" s="49"/>
      <c r="B46" s="50"/>
      <c r="C46" s="50"/>
      <c r="D46" s="51"/>
      <c r="E46" s="51"/>
      <c r="F46" s="76"/>
      <c r="G46" s="65"/>
      <c r="H46" s="76"/>
      <c r="I46" s="67"/>
      <c r="J46" s="89"/>
      <c r="K46" s="67"/>
      <c r="L46" s="89"/>
      <c r="M46" s="67"/>
      <c r="N46" s="89"/>
      <c r="O46" s="87"/>
    </row>
    <row r="47" spans="1:15" ht="13.5" thickTop="1">
      <c r="A47" s="46"/>
      <c r="B47" s="46"/>
      <c r="C47" s="46"/>
      <c r="D47" s="52"/>
      <c r="E47" s="52"/>
      <c r="F47" s="53"/>
      <c r="G47" s="53"/>
      <c r="H47" s="53"/>
      <c r="I47" s="53"/>
      <c r="J47" s="53"/>
      <c r="K47" s="53"/>
      <c r="L47" s="53"/>
      <c r="M47" s="53"/>
      <c r="N47" s="53"/>
      <c r="O47" s="46"/>
    </row>
    <row r="48" spans="1:15" ht="12.75">
      <c r="A48" s="46"/>
      <c r="B48" s="46"/>
      <c r="C48" s="46"/>
      <c r="D48" s="52"/>
      <c r="E48" s="52"/>
      <c r="F48" s="53"/>
      <c r="G48" s="53"/>
      <c r="H48" s="53"/>
      <c r="I48" s="53"/>
      <c r="J48" s="53"/>
      <c r="K48" s="53"/>
      <c r="L48" s="53"/>
      <c r="M48" s="53"/>
      <c r="N48" s="53"/>
      <c r="O48" s="46"/>
    </row>
    <row r="49" spans="1:15" ht="12.75">
      <c r="A49" s="46"/>
      <c r="B49" s="46"/>
      <c r="C49" s="46"/>
      <c r="D49" s="52"/>
      <c r="E49" s="52"/>
      <c r="F49" s="53"/>
      <c r="G49" s="53"/>
      <c r="H49" s="53"/>
      <c r="I49" s="53"/>
      <c r="J49" s="53"/>
      <c r="K49" s="53"/>
      <c r="L49" s="53"/>
      <c r="M49" s="53"/>
      <c r="N49" s="53"/>
      <c r="O49" s="46"/>
    </row>
    <row r="50" spans="1:15" ht="12.75">
      <c r="A50" s="46"/>
      <c r="B50" s="46"/>
      <c r="C50" s="46"/>
      <c r="D50" s="52"/>
      <c r="E50" s="52"/>
      <c r="F50" s="53"/>
      <c r="G50" s="53"/>
      <c r="H50" s="53"/>
      <c r="I50" s="53"/>
      <c r="J50" s="53"/>
      <c r="K50" s="53"/>
      <c r="L50" s="53"/>
      <c r="M50" s="53"/>
      <c r="N50" s="53"/>
      <c r="O50" s="46"/>
    </row>
    <row r="51" spans="1:15" ht="12.75">
      <c r="A51" s="46"/>
      <c r="B51" s="46"/>
      <c r="C51" s="46"/>
      <c r="D51" s="52"/>
      <c r="E51" s="52"/>
      <c r="F51" s="53"/>
      <c r="G51" s="53"/>
      <c r="H51" s="53"/>
      <c r="I51" s="53"/>
      <c r="J51" s="53"/>
      <c r="K51" s="53"/>
      <c r="L51" s="53"/>
      <c r="M51" s="53"/>
      <c r="N51" s="53"/>
      <c r="O51" s="46"/>
    </row>
    <row r="52" spans="1:15" ht="12.75">
      <c r="A52" s="46"/>
      <c r="B52" s="46"/>
      <c r="C52" s="46"/>
      <c r="D52" s="52"/>
      <c r="E52" s="52"/>
      <c r="F52" s="53"/>
      <c r="G52" s="53"/>
      <c r="H52" s="53"/>
      <c r="I52" s="53"/>
      <c r="J52" s="53"/>
      <c r="K52" s="53"/>
      <c r="L52" s="53"/>
      <c r="M52" s="53"/>
      <c r="N52" s="53"/>
      <c r="O52" s="46"/>
    </row>
    <row r="53" spans="1:15" ht="12.75">
      <c r="A53" s="46"/>
      <c r="B53" s="46"/>
      <c r="C53" s="46"/>
      <c r="D53" s="52"/>
      <c r="E53" s="52"/>
      <c r="F53" s="53"/>
      <c r="G53" s="53"/>
      <c r="H53" s="53"/>
      <c r="I53" s="53"/>
      <c r="J53" s="53"/>
      <c r="K53" s="53"/>
      <c r="L53" s="53"/>
      <c r="M53" s="53"/>
      <c r="N53" s="53"/>
      <c r="O53" s="46"/>
    </row>
    <row r="54" spans="1:15" ht="12.75">
      <c r="A54" s="46"/>
      <c r="B54" s="46"/>
      <c r="C54" s="46"/>
      <c r="D54" s="52"/>
      <c r="E54" s="52"/>
      <c r="F54" s="53"/>
      <c r="G54" s="53"/>
      <c r="H54" s="53"/>
      <c r="I54" s="53"/>
      <c r="J54" s="53"/>
      <c r="K54" s="53"/>
      <c r="L54" s="53"/>
      <c r="M54" s="53"/>
      <c r="N54" s="53"/>
      <c r="O54" s="46"/>
    </row>
    <row r="55" spans="1:15" ht="12.75">
      <c r="A55" s="46"/>
      <c r="B55" s="46"/>
      <c r="C55" s="46"/>
      <c r="D55" s="52"/>
      <c r="E55" s="52"/>
      <c r="F55" s="53"/>
      <c r="G55" s="53"/>
      <c r="H55" s="53"/>
      <c r="I55" s="53"/>
      <c r="J55" s="53"/>
      <c r="K55" s="53"/>
      <c r="L55" s="53"/>
      <c r="M55" s="53"/>
      <c r="N55" s="53"/>
      <c r="O55" s="46"/>
    </row>
    <row r="56" spans="1:15" ht="12.75">
      <c r="A56" s="46"/>
      <c r="B56" s="46"/>
      <c r="C56" s="46"/>
      <c r="D56" s="52"/>
      <c r="E56" s="52"/>
      <c r="F56" s="53"/>
      <c r="G56" s="53"/>
      <c r="H56" s="53"/>
      <c r="I56" s="53"/>
      <c r="J56" s="53"/>
      <c r="K56" s="53"/>
      <c r="L56" s="53"/>
      <c r="M56" s="53"/>
      <c r="N56" s="53"/>
      <c r="O56" s="46"/>
    </row>
    <row r="57" spans="1:15" ht="12.75">
      <c r="A57" s="46"/>
      <c r="B57" s="46"/>
      <c r="C57" s="46"/>
      <c r="D57" s="52"/>
      <c r="E57" s="52"/>
      <c r="F57" s="53"/>
      <c r="G57" s="53"/>
      <c r="H57" s="53"/>
      <c r="I57" s="53"/>
      <c r="J57" s="53"/>
      <c r="K57" s="53"/>
      <c r="L57" s="53"/>
      <c r="M57" s="53"/>
      <c r="N57" s="53"/>
      <c r="O57" s="46"/>
    </row>
    <row r="58" spans="1:15" ht="12.75">
      <c r="A58" s="46"/>
      <c r="B58" s="46"/>
      <c r="C58" s="46"/>
      <c r="D58" s="52"/>
      <c r="E58" s="52"/>
      <c r="F58" s="53"/>
      <c r="G58" s="53"/>
      <c r="H58" s="53"/>
      <c r="I58" s="53"/>
      <c r="J58" s="53"/>
      <c r="K58" s="53"/>
      <c r="L58" s="53"/>
      <c r="M58" s="53"/>
      <c r="N58" s="53"/>
      <c r="O58" s="46"/>
    </row>
    <row r="59" spans="1:15" ht="12.75">
      <c r="A59" s="46"/>
      <c r="B59" s="46"/>
      <c r="C59" s="46"/>
      <c r="D59" s="52"/>
      <c r="E59" s="52"/>
      <c r="F59" s="53"/>
      <c r="G59" s="53"/>
      <c r="H59" s="53"/>
      <c r="I59" s="53"/>
      <c r="J59" s="53"/>
      <c r="K59" s="53"/>
      <c r="L59" s="53"/>
      <c r="M59" s="53"/>
      <c r="N59" s="53"/>
      <c r="O59" s="46"/>
    </row>
    <row r="60" spans="1:15" ht="12.75">
      <c r="A60" s="46"/>
      <c r="B60" s="46"/>
      <c r="C60" s="46"/>
      <c r="D60" s="52"/>
      <c r="E60" s="52"/>
      <c r="F60" s="53"/>
      <c r="G60" s="53"/>
      <c r="H60" s="53"/>
      <c r="I60" s="53"/>
      <c r="J60" s="53"/>
      <c r="K60" s="53"/>
      <c r="L60" s="53"/>
      <c r="M60" s="53"/>
      <c r="N60" s="53"/>
      <c r="O60" s="46"/>
    </row>
    <row r="61" spans="1:15" ht="12.75">
      <c r="A61" s="46"/>
      <c r="B61" s="46"/>
      <c r="C61" s="46"/>
      <c r="D61" s="52"/>
      <c r="E61" s="52"/>
      <c r="F61" s="53"/>
      <c r="G61" s="53"/>
      <c r="H61" s="53"/>
      <c r="I61" s="53"/>
      <c r="J61" s="53"/>
      <c r="K61" s="53"/>
      <c r="L61" s="53"/>
      <c r="M61" s="53"/>
      <c r="N61" s="53"/>
      <c r="O61" s="46"/>
    </row>
    <row r="62" spans="1:15" ht="12.75">
      <c r="A62" s="46"/>
      <c r="B62" s="46"/>
      <c r="C62" s="46"/>
      <c r="D62" s="52"/>
      <c r="E62" s="52"/>
      <c r="F62" s="53"/>
      <c r="G62" s="53"/>
      <c r="H62" s="53"/>
      <c r="I62" s="53"/>
      <c r="J62" s="53"/>
      <c r="K62" s="53"/>
      <c r="L62" s="53"/>
      <c r="M62" s="53"/>
      <c r="N62" s="53"/>
      <c r="O62" s="46"/>
    </row>
    <row r="63" spans="1:15" ht="12.75">
      <c r="A63" s="46"/>
      <c r="B63" s="46"/>
      <c r="C63" s="46"/>
      <c r="D63" s="52"/>
      <c r="E63" s="52"/>
      <c r="F63" s="53"/>
      <c r="G63" s="53"/>
      <c r="H63" s="53"/>
      <c r="I63" s="53"/>
      <c r="J63" s="53"/>
      <c r="K63" s="53"/>
      <c r="L63" s="53"/>
      <c r="M63" s="53"/>
      <c r="N63" s="53"/>
      <c r="O63" s="46"/>
    </row>
    <row r="64" spans="1:15" ht="12.75">
      <c r="A64" s="46"/>
      <c r="B64" s="46"/>
      <c r="C64" s="46"/>
      <c r="D64" s="52"/>
      <c r="E64" s="52"/>
      <c r="F64" s="53"/>
      <c r="G64" s="53"/>
      <c r="H64" s="53"/>
      <c r="I64" s="53"/>
      <c r="J64" s="53"/>
      <c r="K64" s="53"/>
      <c r="L64" s="53"/>
      <c r="M64" s="53"/>
      <c r="N64" s="53"/>
      <c r="O64" s="46"/>
    </row>
    <row r="65" spans="1:15" ht="12.75">
      <c r="A65" s="46"/>
      <c r="B65" s="46"/>
      <c r="C65" s="46"/>
      <c r="D65" s="52"/>
      <c r="E65" s="52"/>
      <c r="F65" s="53"/>
      <c r="G65" s="53"/>
      <c r="H65" s="53"/>
      <c r="I65" s="53"/>
      <c r="J65" s="53"/>
      <c r="K65" s="53"/>
      <c r="L65" s="53"/>
      <c r="M65" s="53"/>
      <c r="N65" s="53"/>
      <c r="O65" s="46"/>
    </row>
    <row r="66" spans="1:15" ht="12.75">
      <c r="A66" s="46"/>
      <c r="B66" s="46"/>
      <c r="C66" s="46"/>
      <c r="D66" s="52"/>
      <c r="E66" s="52"/>
      <c r="F66" s="53"/>
      <c r="G66" s="53"/>
      <c r="H66" s="53"/>
      <c r="I66" s="53"/>
      <c r="J66" s="53"/>
      <c r="K66" s="53"/>
      <c r="L66" s="53"/>
      <c r="M66" s="53"/>
      <c r="N66" s="53"/>
      <c r="O66" s="46"/>
    </row>
    <row r="67" spans="1:15" ht="12.75">
      <c r="A67" s="46"/>
      <c r="B67" s="46"/>
      <c r="C67" s="46"/>
      <c r="D67" s="52"/>
      <c r="E67" s="52"/>
      <c r="F67" s="53"/>
      <c r="G67" s="53"/>
      <c r="H67" s="53"/>
      <c r="I67" s="53"/>
      <c r="J67" s="53"/>
      <c r="K67" s="53"/>
      <c r="L67" s="53"/>
      <c r="M67" s="53"/>
      <c r="N67" s="53"/>
      <c r="O67" s="46"/>
    </row>
    <row r="68" spans="1:15" ht="12.75">
      <c r="A68" s="46"/>
      <c r="B68" s="46"/>
      <c r="C68" s="46"/>
      <c r="D68" s="52"/>
      <c r="E68" s="52"/>
      <c r="F68" s="53"/>
      <c r="G68" s="53"/>
      <c r="H68" s="53"/>
      <c r="I68" s="53"/>
      <c r="J68" s="53"/>
      <c r="K68" s="53"/>
      <c r="L68" s="53"/>
      <c r="M68" s="53"/>
      <c r="N68" s="53"/>
      <c r="O68" s="46"/>
    </row>
    <row r="69" spans="1:15" ht="12.75">
      <c r="A69" s="46"/>
      <c r="B69" s="46"/>
      <c r="C69" s="46"/>
      <c r="D69" s="52"/>
      <c r="E69" s="52"/>
      <c r="F69" s="53"/>
      <c r="G69" s="53"/>
      <c r="H69" s="53"/>
      <c r="I69" s="53"/>
      <c r="J69" s="53"/>
      <c r="K69" s="53"/>
      <c r="L69" s="53"/>
      <c r="M69" s="53"/>
      <c r="N69" s="53"/>
      <c r="O69" s="46"/>
    </row>
    <row r="70" spans="1:15" ht="12.75">
      <c r="A70" s="46"/>
      <c r="B70" s="46"/>
      <c r="C70" s="46"/>
      <c r="D70" s="52"/>
      <c r="E70" s="52"/>
      <c r="F70" s="53"/>
      <c r="G70" s="53"/>
      <c r="H70" s="53"/>
      <c r="I70" s="53"/>
      <c r="J70" s="53"/>
      <c r="K70" s="53"/>
      <c r="L70" s="53"/>
      <c r="M70" s="53"/>
      <c r="N70" s="53"/>
      <c r="O70" s="46"/>
    </row>
    <row r="71" spans="1:15" ht="12.75">
      <c r="A71" s="46"/>
      <c r="B71" s="46"/>
      <c r="C71" s="46"/>
      <c r="D71" s="52"/>
      <c r="E71" s="52"/>
      <c r="F71" s="53"/>
      <c r="G71" s="53"/>
      <c r="H71" s="53"/>
      <c r="I71" s="53"/>
      <c r="J71" s="53"/>
      <c r="K71" s="53"/>
      <c r="L71" s="53"/>
      <c r="M71" s="53"/>
      <c r="N71" s="53"/>
      <c r="O71" s="46"/>
    </row>
    <row r="72" spans="1:15" ht="12.75">
      <c r="A72" s="46"/>
      <c r="B72" s="46"/>
      <c r="C72" s="46"/>
      <c r="D72" s="52"/>
      <c r="E72" s="52"/>
      <c r="F72" s="53"/>
      <c r="G72" s="53"/>
      <c r="H72" s="53"/>
      <c r="I72" s="53"/>
      <c r="J72" s="53"/>
      <c r="K72" s="53"/>
      <c r="L72" s="53"/>
      <c r="M72" s="53"/>
      <c r="N72" s="53"/>
      <c r="O72" s="46"/>
    </row>
    <row r="73" spans="1:15" ht="12.75">
      <c r="A73" s="46"/>
      <c r="B73" s="46"/>
      <c r="C73" s="46"/>
      <c r="D73" s="52"/>
      <c r="E73" s="52"/>
      <c r="F73" s="53"/>
      <c r="G73" s="53"/>
      <c r="H73" s="53"/>
      <c r="I73" s="53"/>
      <c r="J73" s="53"/>
      <c r="K73" s="53"/>
      <c r="L73" s="53"/>
      <c r="M73" s="53"/>
      <c r="N73" s="53"/>
      <c r="O73" s="46"/>
    </row>
    <row r="74" spans="1:15" ht="12.75">
      <c r="A74" s="46"/>
      <c r="B74" s="46"/>
      <c r="C74" s="46"/>
      <c r="D74" s="52"/>
      <c r="E74" s="52"/>
      <c r="F74" s="53"/>
      <c r="G74" s="53"/>
      <c r="H74" s="53"/>
      <c r="I74" s="53"/>
      <c r="J74" s="53"/>
      <c r="K74" s="53"/>
      <c r="L74" s="53"/>
      <c r="M74" s="53"/>
      <c r="N74" s="53"/>
      <c r="O74" s="46"/>
    </row>
    <row r="75" spans="1:15" ht="12.75">
      <c r="A75" s="46"/>
      <c r="B75" s="46"/>
      <c r="C75" s="46"/>
      <c r="D75" s="52"/>
      <c r="E75" s="52"/>
      <c r="F75" s="53"/>
      <c r="G75" s="53"/>
      <c r="H75" s="53"/>
      <c r="I75" s="53"/>
      <c r="J75" s="53"/>
      <c r="K75" s="53"/>
      <c r="L75" s="53"/>
      <c r="M75" s="53"/>
      <c r="N75" s="53"/>
      <c r="O75" s="46"/>
    </row>
    <row r="76" spans="1:15" ht="12.75">
      <c r="A76" s="46"/>
      <c r="B76" s="46"/>
      <c r="C76" s="46"/>
      <c r="D76" s="52"/>
      <c r="E76" s="52"/>
      <c r="F76" s="53"/>
      <c r="G76" s="53"/>
      <c r="H76" s="53"/>
      <c r="I76" s="53"/>
      <c r="J76" s="53"/>
      <c r="K76" s="53"/>
      <c r="L76" s="53"/>
      <c r="M76" s="53"/>
      <c r="N76" s="53"/>
      <c r="O76" s="46"/>
    </row>
    <row r="77" spans="1:15" ht="12.75">
      <c r="A77" s="46"/>
      <c r="B77" s="46"/>
      <c r="C77" s="46"/>
      <c r="D77" s="52"/>
      <c r="E77" s="52"/>
      <c r="F77" s="53"/>
      <c r="G77" s="53"/>
      <c r="H77" s="53"/>
      <c r="I77" s="53"/>
      <c r="J77" s="53"/>
      <c r="K77" s="53"/>
      <c r="L77" s="53"/>
      <c r="M77" s="53"/>
      <c r="N77" s="53"/>
      <c r="O77" s="46"/>
    </row>
    <row r="78" spans="1:15" ht="12.75">
      <c r="A78" s="46"/>
      <c r="B78" s="46"/>
      <c r="C78" s="46"/>
      <c r="D78" s="52"/>
      <c r="E78" s="52"/>
      <c r="F78" s="53"/>
      <c r="G78" s="53"/>
      <c r="H78" s="53"/>
      <c r="I78" s="53"/>
      <c r="J78" s="53"/>
      <c r="K78" s="53"/>
      <c r="L78" s="53"/>
      <c r="M78" s="53"/>
      <c r="N78" s="53"/>
      <c r="O78" s="46"/>
    </row>
    <row r="79" spans="1:15" ht="12.75">
      <c r="A79" s="46"/>
      <c r="B79" s="46"/>
      <c r="C79" s="46"/>
      <c r="D79" s="52"/>
      <c r="E79" s="52"/>
      <c r="F79" s="53"/>
      <c r="G79" s="53"/>
      <c r="H79" s="53"/>
      <c r="I79" s="53"/>
      <c r="J79" s="53"/>
      <c r="K79" s="53"/>
      <c r="L79" s="53"/>
      <c r="M79" s="53"/>
      <c r="N79" s="53"/>
      <c r="O79" s="46"/>
    </row>
    <row r="80" spans="1:15" ht="12.75">
      <c r="A80" s="46"/>
      <c r="B80" s="46"/>
      <c r="C80" s="46"/>
      <c r="D80" s="52"/>
      <c r="E80" s="52"/>
      <c r="F80" s="53"/>
      <c r="G80" s="53"/>
      <c r="H80" s="53"/>
      <c r="I80" s="53"/>
      <c r="J80" s="53"/>
      <c r="K80" s="53"/>
      <c r="L80" s="53"/>
      <c r="M80" s="53"/>
      <c r="N80" s="53"/>
      <c r="O80" s="46"/>
    </row>
    <row r="81" spans="1:15" ht="12.75">
      <c r="A81" s="46"/>
      <c r="B81" s="46"/>
      <c r="C81" s="46"/>
      <c r="D81" s="52"/>
      <c r="E81" s="52"/>
      <c r="F81" s="53"/>
      <c r="G81" s="53"/>
      <c r="H81" s="53"/>
      <c r="I81" s="53"/>
      <c r="J81" s="53"/>
      <c r="K81" s="53"/>
      <c r="L81" s="53"/>
      <c r="M81" s="53"/>
      <c r="N81" s="53"/>
      <c r="O81" s="46"/>
    </row>
    <row r="82" spans="1:15" ht="12.75">
      <c r="A82" s="46"/>
      <c r="B82" s="46"/>
      <c r="C82" s="46"/>
      <c r="D82" s="52"/>
      <c r="E82" s="52"/>
      <c r="F82" s="53"/>
      <c r="G82" s="53"/>
      <c r="H82" s="53"/>
      <c r="I82" s="53"/>
      <c r="J82" s="53"/>
      <c r="K82" s="53"/>
      <c r="L82" s="53"/>
      <c r="M82" s="53"/>
      <c r="N82" s="53"/>
      <c r="O82" s="46"/>
    </row>
    <row r="83" spans="1:15" ht="12.75">
      <c r="A83" s="46"/>
      <c r="B83" s="46"/>
      <c r="C83" s="46"/>
      <c r="D83" s="52"/>
      <c r="E83" s="52"/>
      <c r="F83" s="53"/>
      <c r="G83" s="53"/>
      <c r="H83" s="53"/>
      <c r="I83" s="53"/>
      <c r="J83" s="53"/>
      <c r="K83" s="53"/>
      <c r="L83" s="53"/>
      <c r="M83" s="53"/>
      <c r="N83" s="53"/>
      <c r="O83" s="46"/>
    </row>
    <row r="84" spans="1:15" ht="12.75">
      <c r="A84" s="46"/>
      <c r="B84" s="46"/>
      <c r="C84" s="46"/>
      <c r="D84" s="52"/>
      <c r="E84" s="52"/>
      <c r="F84" s="53"/>
      <c r="G84" s="53"/>
      <c r="H84" s="53"/>
      <c r="I84" s="53"/>
      <c r="J84" s="53"/>
      <c r="K84" s="53"/>
      <c r="L84" s="53"/>
      <c r="M84" s="53"/>
      <c r="N84" s="53"/>
      <c r="O84" s="46"/>
    </row>
    <row r="85" spans="1:15" ht="12.75">
      <c r="A85" s="46"/>
      <c r="B85" s="46"/>
      <c r="C85" s="46"/>
      <c r="D85" s="52"/>
      <c r="E85" s="52"/>
      <c r="F85" s="53"/>
      <c r="G85" s="53"/>
      <c r="H85" s="53"/>
      <c r="I85" s="53"/>
      <c r="J85" s="53"/>
      <c r="K85" s="53"/>
      <c r="L85" s="53"/>
      <c r="M85" s="53"/>
      <c r="N85" s="53"/>
      <c r="O85" s="46"/>
    </row>
    <row r="86" spans="1:15" ht="12.75">
      <c r="A86" s="46"/>
      <c r="B86" s="46"/>
      <c r="C86" s="46"/>
      <c r="D86" s="52"/>
      <c r="E86" s="52"/>
      <c r="F86" s="53"/>
      <c r="G86" s="53"/>
      <c r="H86" s="53"/>
      <c r="I86" s="53"/>
      <c r="J86" s="53"/>
      <c r="K86" s="53"/>
      <c r="L86" s="53"/>
      <c r="M86" s="53"/>
      <c r="N86" s="53"/>
      <c r="O86" s="46"/>
    </row>
    <row r="87" spans="1:15" ht="12.75">
      <c r="A87" s="46"/>
      <c r="B87" s="46"/>
      <c r="C87" s="46"/>
      <c r="D87" s="52"/>
      <c r="E87" s="52"/>
      <c r="F87" s="53"/>
      <c r="G87" s="53"/>
      <c r="H87" s="53"/>
      <c r="I87" s="53"/>
      <c r="J87" s="53"/>
      <c r="K87" s="53"/>
      <c r="L87" s="53"/>
      <c r="M87" s="53"/>
      <c r="N87" s="53"/>
      <c r="O87" s="46"/>
    </row>
    <row r="88" spans="1:15" ht="12.75">
      <c r="A88" s="46"/>
      <c r="B88" s="46"/>
      <c r="C88" s="46"/>
      <c r="D88" s="52"/>
      <c r="E88" s="52"/>
      <c r="F88" s="53"/>
      <c r="G88" s="53"/>
      <c r="H88" s="53"/>
      <c r="I88" s="53"/>
      <c r="J88" s="53"/>
      <c r="K88" s="53"/>
      <c r="L88" s="53"/>
      <c r="M88" s="53"/>
      <c r="N88" s="53"/>
      <c r="O88" s="46"/>
    </row>
    <row r="89" spans="1:15" ht="12.75">
      <c r="A89" s="46"/>
      <c r="B89" s="46"/>
      <c r="C89" s="46"/>
      <c r="D89" s="52"/>
      <c r="E89" s="52"/>
      <c r="F89" s="53"/>
      <c r="G89" s="53"/>
      <c r="H89" s="53"/>
      <c r="I89" s="53"/>
      <c r="J89" s="53"/>
      <c r="K89" s="53"/>
      <c r="L89" s="53"/>
      <c r="M89" s="53"/>
      <c r="N89" s="53"/>
      <c r="O89" s="46"/>
    </row>
    <row r="90" spans="1:15" ht="12.75">
      <c r="A90" s="46"/>
      <c r="B90" s="46"/>
      <c r="C90" s="46"/>
      <c r="D90" s="52"/>
      <c r="E90" s="52"/>
      <c r="F90" s="53"/>
      <c r="G90" s="53"/>
      <c r="H90" s="53"/>
      <c r="I90" s="53"/>
      <c r="J90" s="53"/>
      <c r="K90" s="53"/>
      <c r="L90" s="53"/>
      <c r="M90" s="53"/>
      <c r="N90" s="53"/>
      <c r="O90" s="46"/>
    </row>
    <row r="91" spans="1:15" ht="12.75">
      <c r="A91" s="46"/>
      <c r="B91" s="46"/>
      <c r="C91" s="46"/>
      <c r="D91" s="52"/>
      <c r="E91" s="52"/>
      <c r="F91" s="53"/>
      <c r="G91" s="53"/>
      <c r="H91" s="53"/>
      <c r="I91" s="53"/>
      <c r="J91" s="53"/>
      <c r="K91" s="53"/>
      <c r="L91" s="53"/>
      <c r="M91" s="53"/>
      <c r="N91" s="53"/>
      <c r="O91" s="46"/>
    </row>
    <row r="92" spans="1:15" ht="12.75">
      <c r="A92" s="46"/>
      <c r="B92" s="46"/>
      <c r="C92" s="46"/>
      <c r="D92" s="52"/>
      <c r="E92" s="52"/>
      <c r="F92" s="53"/>
      <c r="G92" s="53"/>
      <c r="H92" s="53"/>
      <c r="I92" s="53"/>
      <c r="J92" s="53"/>
      <c r="K92" s="53"/>
      <c r="L92" s="53"/>
      <c r="M92" s="53"/>
      <c r="N92" s="53"/>
      <c r="O92" s="46"/>
    </row>
    <row r="93" spans="1:15" ht="12.75">
      <c r="A93" s="46"/>
      <c r="B93" s="46"/>
      <c r="C93" s="46"/>
      <c r="D93" s="52"/>
      <c r="E93" s="52"/>
      <c r="F93" s="53"/>
      <c r="G93" s="53"/>
      <c r="H93" s="53"/>
      <c r="I93" s="53"/>
      <c r="J93" s="53"/>
      <c r="K93" s="53"/>
      <c r="L93" s="53"/>
      <c r="M93" s="53"/>
      <c r="N93" s="53"/>
      <c r="O93" s="46"/>
    </row>
    <row r="94" spans="1:15" ht="12.75">
      <c r="A94" s="46"/>
      <c r="B94" s="46"/>
      <c r="C94" s="46"/>
      <c r="D94" s="52"/>
      <c r="E94" s="52"/>
      <c r="F94" s="53"/>
      <c r="G94" s="53"/>
      <c r="H94" s="53"/>
      <c r="I94" s="53"/>
      <c r="J94" s="53"/>
      <c r="K94" s="53"/>
      <c r="L94" s="53"/>
      <c r="M94" s="53"/>
      <c r="N94" s="53"/>
      <c r="O94" s="46"/>
    </row>
    <row r="95" spans="1:15" ht="12.75">
      <c r="A95" s="46"/>
      <c r="B95" s="46"/>
      <c r="C95" s="46"/>
      <c r="D95" s="52"/>
      <c r="E95" s="52"/>
      <c r="F95" s="53"/>
      <c r="G95" s="53"/>
      <c r="H95" s="53"/>
      <c r="I95" s="53"/>
      <c r="J95" s="53"/>
      <c r="K95" s="53"/>
      <c r="L95" s="53"/>
      <c r="M95" s="53"/>
      <c r="N95" s="53"/>
      <c r="O95" s="46"/>
    </row>
    <row r="96" spans="1:15" ht="12.75">
      <c r="A96" s="46"/>
      <c r="B96" s="46"/>
      <c r="C96" s="46"/>
      <c r="D96" s="52"/>
      <c r="E96" s="52"/>
      <c r="F96" s="53"/>
      <c r="G96" s="53"/>
      <c r="H96" s="53"/>
      <c r="I96" s="53"/>
      <c r="J96" s="53"/>
      <c r="K96" s="53"/>
      <c r="L96" s="53"/>
      <c r="M96" s="53"/>
      <c r="N96" s="53"/>
      <c r="O96" s="46"/>
    </row>
    <row r="97" spans="1:15" ht="12.75">
      <c r="A97" s="46"/>
      <c r="B97" s="46"/>
      <c r="C97" s="46"/>
      <c r="D97" s="52"/>
      <c r="E97" s="52"/>
      <c r="F97" s="53"/>
      <c r="G97" s="53"/>
      <c r="H97" s="53"/>
      <c r="I97" s="53"/>
      <c r="J97" s="53"/>
      <c r="K97" s="53"/>
      <c r="L97" s="53"/>
      <c r="M97" s="53"/>
      <c r="N97" s="53"/>
      <c r="O97" s="46"/>
    </row>
    <row r="98" spans="1:15" ht="12.75">
      <c r="A98" s="46"/>
      <c r="B98" s="46"/>
      <c r="C98" s="46"/>
      <c r="D98" s="52"/>
      <c r="E98" s="52"/>
      <c r="F98" s="53"/>
      <c r="G98" s="53"/>
      <c r="H98" s="53"/>
      <c r="I98" s="53"/>
      <c r="J98" s="53"/>
      <c r="K98" s="53"/>
      <c r="L98" s="53"/>
      <c r="M98" s="53"/>
      <c r="N98" s="53"/>
      <c r="O98" s="46"/>
    </row>
    <row r="99" spans="1:15" ht="12.75">
      <c r="A99" s="46"/>
      <c r="B99" s="46"/>
      <c r="C99" s="46"/>
      <c r="D99" s="52"/>
      <c r="E99" s="52"/>
      <c r="F99" s="53"/>
      <c r="G99" s="53"/>
      <c r="H99" s="53"/>
      <c r="I99" s="53"/>
      <c r="J99" s="53"/>
      <c r="K99" s="53"/>
      <c r="L99" s="53"/>
      <c r="M99" s="53"/>
      <c r="N99" s="53"/>
      <c r="O99" s="46"/>
    </row>
    <row r="100" spans="1:15" ht="12.75">
      <c r="A100" s="46"/>
      <c r="B100" s="46"/>
      <c r="C100" s="46"/>
      <c r="D100" s="52"/>
      <c r="E100" s="52"/>
      <c r="F100" s="53"/>
      <c r="G100" s="53"/>
      <c r="H100" s="53"/>
      <c r="I100" s="53"/>
      <c r="J100" s="53"/>
      <c r="K100" s="53"/>
      <c r="L100" s="53"/>
      <c r="M100" s="53"/>
      <c r="N100" s="53"/>
      <c r="O100" s="46"/>
    </row>
    <row r="101" spans="1:15" ht="12.75">
      <c r="A101" s="46"/>
      <c r="B101" s="46"/>
      <c r="C101" s="46"/>
      <c r="D101" s="52"/>
      <c r="E101" s="52"/>
      <c r="F101" s="53"/>
      <c r="G101" s="53"/>
      <c r="H101" s="53"/>
      <c r="I101" s="53"/>
      <c r="J101" s="53"/>
      <c r="K101" s="53"/>
      <c r="L101" s="53"/>
      <c r="M101" s="53"/>
      <c r="N101" s="53"/>
      <c r="O101" s="46"/>
    </row>
    <row r="102" spans="1:15" ht="12.75">
      <c r="A102" s="46"/>
      <c r="B102" s="46"/>
      <c r="C102" s="46"/>
      <c r="D102" s="52"/>
      <c r="E102" s="52"/>
      <c r="F102" s="53"/>
      <c r="G102" s="53"/>
      <c r="H102" s="53"/>
      <c r="I102" s="53"/>
      <c r="J102" s="53"/>
      <c r="K102" s="53"/>
      <c r="L102" s="53"/>
      <c r="M102" s="53"/>
      <c r="N102" s="53"/>
      <c r="O102" s="46"/>
    </row>
    <row r="103" spans="1:15" ht="12.75">
      <c r="A103" s="46"/>
      <c r="B103" s="46"/>
      <c r="C103" s="46"/>
      <c r="D103" s="52"/>
      <c r="E103" s="52"/>
      <c r="F103" s="53"/>
      <c r="G103" s="53"/>
      <c r="H103" s="53"/>
      <c r="I103" s="53"/>
      <c r="J103" s="53"/>
      <c r="K103" s="53"/>
      <c r="L103" s="53"/>
      <c r="M103" s="53"/>
      <c r="N103" s="53"/>
      <c r="O103" s="46"/>
    </row>
    <row r="104" spans="1:15" ht="12.75">
      <c r="A104" s="46"/>
      <c r="B104" s="46"/>
      <c r="C104" s="46"/>
      <c r="D104" s="52"/>
      <c r="E104" s="52"/>
      <c r="F104" s="53"/>
      <c r="G104" s="53"/>
      <c r="H104" s="53"/>
      <c r="I104" s="53"/>
      <c r="J104" s="53"/>
      <c r="K104" s="53"/>
      <c r="L104" s="53"/>
      <c r="M104" s="53"/>
      <c r="N104" s="53"/>
      <c r="O104" s="46"/>
    </row>
    <row r="105" spans="1:15" ht="12.75">
      <c r="A105" s="46"/>
      <c r="B105" s="46"/>
      <c r="C105" s="46"/>
      <c r="D105" s="52"/>
      <c r="E105" s="52"/>
      <c r="F105" s="53"/>
      <c r="G105" s="53"/>
      <c r="H105" s="53"/>
      <c r="I105" s="53"/>
      <c r="J105" s="53"/>
      <c r="K105" s="53"/>
      <c r="L105" s="53"/>
      <c r="M105" s="53"/>
      <c r="N105" s="53"/>
      <c r="O105" s="46"/>
    </row>
    <row r="106" spans="1:15" ht="12.75">
      <c r="A106" s="46"/>
      <c r="B106" s="46"/>
      <c r="C106" s="46"/>
      <c r="D106" s="52"/>
      <c r="E106" s="52"/>
      <c r="F106" s="53"/>
      <c r="G106" s="53"/>
      <c r="H106" s="53"/>
      <c r="I106" s="53"/>
      <c r="J106" s="53"/>
      <c r="K106" s="53"/>
      <c r="L106" s="53"/>
      <c r="M106" s="53"/>
      <c r="N106" s="53"/>
      <c r="O106" s="46"/>
    </row>
    <row r="107" spans="1:15" ht="12.75">
      <c r="A107" s="46"/>
      <c r="B107" s="46"/>
      <c r="C107" s="46"/>
      <c r="D107" s="52"/>
      <c r="E107" s="52"/>
      <c r="F107" s="53"/>
      <c r="G107" s="53"/>
      <c r="H107" s="53"/>
      <c r="I107" s="53"/>
      <c r="J107" s="53"/>
      <c r="K107" s="53"/>
      <c r="L107" s="53"/>
      <c r="M107" s="53"/>
      <c r="N107" s="53"/>
      <c r="O107" s="46"/>
    </row>
    <row r="108" spans="1:15" ht="12.75">
      <c r="A108" s="46"/>
      <c r="B108" s="46"/>
      <c r="C108" s="46"/>
      <c r="D108" s="52"/>
      <c r="E108" s="52"/>
      <c r="F108" s="53"/>
      <c r="G108" s="53"/>
      <c r="H108" s="53"/>
      <c r="I108" s="53"/>
      <c r="J108" s="53"/>
      <c r="K108" s="53"/>
      <c r="L108" s="53"/>
      <c r="M108" s="53"/>
      <c r="N108" s="53"/>
      <c r="O108" s="46"/>
    </row>
    <row r="109" spans="1:15" ht="12.75">
      <c r="A109" s="46"/>
      <c r="B109" s="46"/>
      <c r="C109" s="46"/>
      <c r="D109" s="52"/>
      <c r="E109" s="52"/>
      <c r="F109" s="53"/>
      <c r="G109" s="53"/>
      <c r="H109" s="53"/>
      <c r="I109" s="53"/>
      <c r="J109" s="53"/>
      <c r="K109" s="53"/>
      <c r="L109" s="53"/>
      <c r="M109" s="53"/>
      <c r="N109" s="53"/>
      <c r="O109" s="46"/>
    </row>
    <row r="110" spans="1:15" ht="12.75">
      <c r="A110" s="46"/>
      <c r="B110" s="46"/>
      <c r="C110" s="46"/>
      <c r="D110" s="52"/>
      <c r="E110" s="52"/>
      <c r="F110" s="53"/>
      <c r="G110" s="53"/>
      <c r="H110" s="53"/>
      <c r="I110" s="53"/>
      <c r="J110" s="53"/>
      <c r="K110" s="53"/>
      <c r="L110" s="53"/>
      <c r="M110" s="53"/>
      <c r="N110" s="53"/>
      <c r="O110" s="46"/>
    </row>
    <row r="111" spans="1:15" ht="12.75">
      <c r="A111" s="46"/>
      <c r="B111" s="46"/>
      <c r="C111" s="46"/>
      <c r="D111" s="52"/>
      <c r="E111" s="52"/>
      <c r="F111" s="53"/>
      <c r="G111" s="53"/>
      <c r="H111" s="53"/>
      <c r="I111" s="53"/>
      <c r="J111" s="53"/>
      <c r="K111" s="53"/>
      <c r="L111" s="53"/>
      <c r="M111" s="53"/>
      <c r="N111" s="53"/>
      <c r="O111" s="46"/>
    </row>
    <row r="112" spans="1:15" ht="12.75">
      <c r="A112" s="46"/>
      <c r="B112" s="46"/>
      <c r="C112" s="46"/>
      <c r="D112" s="52"/>
      <c r="E112" s="52"/>
      <c r="F112" s="53"/>
      <c r="G112" s="53"/>
      <c r="H112" s="53"/>
      <c r="I112" s="53"/>
      <c r="J112" s="53"/>
      <c r="K112" s="53"/>
      <c r="L112" s="53"/>
      <c r="M112" s="53"/>
      <c r="N112" s="53"/>
      <c r="O112" s="46"/>
    </row>
    <row r="113" spans="1:15" ht="12.75">
      <c r="A113" s="46"/>
      <c r="B113" s="46"/>
      <c r="C113" s="46"/>
      <c r="D113" s="52"/>
      <c r="E113" s="52"/>
      <c r="F113" s="53"/>
      <c r="G113" s="53"/>
      <c r="H113" s="53"/>
      <c r="I113" s="53"/>
      <c r="J113" s="53"/>
      <c r="K113" s="53"/>
      <c r="L113" s="53"/>
      <c r="M113" s="53"/>
      <c r="N113" s="53"/>
      <c r="O113" s="46"/>
    </row>
    <row r="114" spans="1:15" ht="12.75">
      <c r="A114" s="46"/>
      <c r="B114" s="46"/>
      <c r="C114" s="46"/>
      <c r="D114" s="52"/>
      <c r="E114" s="52"/>
      <c r="F114" s="53"/>
      <c r="G114" s="53"/>
      <c r="H114" s="53"/>
      <c r="I114" s="53"/>
      <c r="J114" s="53"/>
      <c r="K114" s="53"/>
      <c r="L114" s="53"/>
      <c r="M114" s="53"/>
      <c r="N114" s="53"/>
      <c r="O114" s="46"/>
    </row>
    <row r="115" spans="1:15" ht="12.75">
      <c r="A115" s="46"/>
      <c r="B115" s="46"/>
      <c r="C115" s="46"/>
      <c r="D115" s="52"/>
      <c r="E115" s="52"/>
      <c r="F115" s="53"/>
      <c r="G115" s="53"/>
      <c r="H115" s="53"/>
      <c r="I115" s="53"/>
      <c r="J115" s="53"/>
      <c r="K115" s="53"/>
      <c r="L115" s="53"/>
      <c r="M115" s="53"/>
      <c r="N115" s="53"/>
      <c r="O115" s="46"/>
    </row>
    <row r="116" spans="1:15" ht="12.75">
      <c r="A116" s="46"/>
      <c r="B116" s="46"/>
      <c r="C116" s="46"/>
      <c r="D116" s="52"/>
      <c r="E116" s="52"/>
      <c r="F116" s="53"/>
      <c r="G116" s="53"/>
      <c r="H116" s="53"/>
      <c r="I116" s="53"/>
      <c r="J116" s="53"/>
      <c r="K116" s="53"/>
      <c r="L116" s="53"/>
      <c r="M116" s="53"/>
      <c r="N116" s="53"/>
      <c r="O116" s="46"/>
    </row>
    <row r="117" spans="1:15" ht="12.75">
      <c r="A117" s="46"/>
      <c r="B117" s="46"/>
      <c r="C117" s="46"/>
      <c r="D117" s="52"/>
      <c r="E117" s="52"/>
      <c r="F117" s="53"/>
      <c r="G117" s="53"/>
      <c r="H117" s="53"/>
      <c r="I117" s="53"/>
      <c r="J117" s="53"/>
      <c r="K117" s="53"/>
      <c r="L117" s="53"/>
      <c r="M117" s="53"/>
      <c r="N117" s="53"/>
      <c r="O117" s="46"/>
    </row>
    <row r="118" spans="1:15" ht="12.75">
      <c r="A118" s="46"/>
      <c r="B118" s="46"/>
      <c r="C118" s="46"/>
      <c r="D118" s="52"/>
      <c r="E118" s="52"/>
      <c r="F118" s="53"/>
      <c r="G118" s="53"/>
      <c r="H118" s="53"/>
      <c r="I118" s="53"/>
      <c r="J118" s="53"/>
      <c r="K118" s="53"/>
      <c r="L118" s="53"/>
      <c r="M118" s="53"/>
      <c r="N118" s="53"/>
      <c r="O118" s="46"/>
    </row>
    <row r="119" spans="1:15" ht="12.75">
      <c r="A119" s="46"/>
      <c r="B119" s="46"/>
      <c r="C119" s="46"/>
      <c r="D119" s="52"/>
      <c r="E119" s="52"/>
      <c r="F119" s="53"/>
      <c r="G119" s="53"/>
      <c r="H119" s="53"/>
      <c r="I119" s="53"/>
      <c r="J119" s="53"/>
      <c r="K119" s="53"/>
      <c r="L119" s="53"/>
      <c r="M119" s="53"/>
      <c r="N119" s="53"/>
      <c r="O119" s="46"/>
    </row>
    <row r="120" spans="1:15" ht="12.75">
      <c r="A120" s="46"/>
      <c r="B120" s="46"/>
      <c r="C120" s="46"/>
      <c r="D120" s="52"/>
      <c r="E120" s="52"/>
      <c r="F120" s="53"/>
      <c r="G120" s="53"/>
      <c r="H120" s="53"/>
      <c r="I120" s="53"/>
      <c r="J120" s="53"/>
      <c r="K120" s="53"/>
      <c r="L120" s="53"/>
      <c r="M120" s="53"/>
      <c r="N120" s="53"/>
      <c r="O120" s="46"/>
    </row>
    <row r="121" spans="1:15" ht="12.75">
      <c r="A121" s="46"/>
      <c r="B121" s="46"/>
      <c r="C121" s="46"/>
      <c r="D121" s="52"/>
      <c r="E121" s="52"/>
      <c r="F121" s="53"/>
      <c r="G121" s="53"/>
      <c r="H121" s="53"/>
      <c r="I121" s="53"/>
      <c r="J121" s="46"/>
      <c r="K121" s="46"/>
      <c r="L121" s="46"/>
      <c r="M121" s="46"/>
      <c r="N121" s="46"/>
      <c r="O121" s="46"/>
    </row>
    <row r="122" spans="1:15" ht="12.75">
      <c r="A122" s="46"/>
      <c r="B122" s="46"/>
      <c r="C122" s="46"/>
      <c r="D122" s="52"/>
      <c r="E122" s="52"/>
      <c r="F122" s="53"/>
      <c r="G122" s="53"/>
      <c r="H122" s="53"/>
      <c r="I122" s="53"/>
      <c r="J122" s="46"/>
      <c r="K122" s="46"/>
      <c r="L122" s="46"/>
      <c r="M122" s="46"/>
      <c r="N122" s="46"/>
      <c r="O122" s="46"/>
    </row>
    <row r="123" spans="1:15" ht="12.75">
      <c r="A123" s="46"/>
      <c r="B123" s="46"/>
      <c r="C123" s="46"/>
      <c r="D123" s="52"/>
      <c r="E123" s="52"/>
      <c r="F123" s="53"/>
      <c r="G123" s="53"/>
      <c r="H123" s="53"/>
      <c r="I123" s="53"/>
      <c r="J123" s="46"/>
      <c r="K123" s="46"/>
      <c r="L123" s="46"/>
      <c r="M123" s="46"/>
      <c r="N123" s="46"/>
      <c r="O123" s="46"/>
    </row>
    <row r="124" spans="1:15" ht="12.75">
      <c r="A124" s="46"/>
      <c r="B124" s="46"/>
      <c r="C124" s="46"/>
      <c r="D124" s="52"/>
      <c r="E124" s="52"/>
      <c r="F124" s="46"/>
      <c r="G124" s="46"/>
      <c r="H124" s="46"/>
      <c r="I124" s="46"/>
      <c r="J124" s="46"/>
      <c r="K124" s="46"/>
      <c r="L124" s="46"/>
      <c r="M124" s="46"/>
      <c r="N124" s="46"/>
      <c r="O124" s="46"/>
    </row>
    <row r="125" spans="1:15" ht="12.75">
      <c r="A125" s="46"/>
      <c r="B125" s="46"/>
      <c r="C125" s="46"/>
      <c r="D125" s="52"/>
      <c r="E125" s="52"/>
      <c r="F125" s="46"/>
      <c r="G125" s="46"/>
      <c r="H125" s="46"/>
      <c r="I125" s="46"/>
      <c r="J125" s="46"/>
      <c r="K125" s="46"/>
      <c r="L125" s="46"/>
      <c r="M125" s="46"/>
      <c r="N125" s="46"/>
      <c r="O125" s="46"/>
    </row>
    <row r="126" spans="1:15" ht="12.75">
      <c r="A126" s="46"/>
      <c r="B126" s="46"/>
      <c r="C126" s="46"/>
      <c r="D126" s="52"/>
      <c r="E126" s="52"/>
      <c r="F126" s="46"/>
      <c r="G126" s="46"/>
      <c r="H126" s="46"/>
      <c r="I126" s="46"/>
      <c r="J126" s="46"/>
      <c r="K126" s="46"/>
      <c r="L126" s="46"/>
      <c r="M126" s="46"/>
      <c r="N126" s="46"/>
      <c r="O126" s="46"/>
    </row>
    <row r="127" spans="1:15" ht="12.75">
      <c r="A127" s="46"/>
      <c r="B127" s="46"/>
      <c r="C127" s="46"/>
      <c r="D127" s="52"/>
      <c r="E127" s="52"/>
      <c r="F127" s="46"/>
      <c r="G127" s="46"/>
      <c r="H127" s="46"/>
      <c r="I127" s="46"/>
      <c r="J127" s="46"/>
      <c r="K127" s="46"/>
      <c r="L127" s="46"/>
      <c r="M127" s="46"/>
      <c r="N127" s="46"/>
      <c r="O127" s="46"/>
    </row>
    <row r="128" spans="1:15" ht="12.75">
      <c r="A128" s="46"/>
      <c r="B128" s="46"/>
      <c r="C128" s="46"/>
      <c r="D128" s="52"/>
      <c r="E128" s="52"/>
      <c r="F128" s="46"/>
      <c r="G128" s="46"/>
      <c r="H128" s="46"/>
      <c r="I128" s="46"/>
      <c r="J128" s="46"/>
      <c r="K128" s="46"/>
      <c r="L128" s="46"/>
      <c r="M128" s="46"/>
      <c r="N128" s="46"/>
      <c r="O128" s="46"/>
    </row>
    <row r="129" spans="1:15" ht="12.75">
      <c r="A129" s="46"/>
      <c r="B129" s="46"/>
      <c r="C129" s="46"/>
      <c r="D129" s="52"/>
      <c r="E129" s="52"/>
      <c r="F129" s="46"/>
      <c r="G129" s="46"/>
      <c r="H129" s="46"/>
      <c r="I129" s="46"/>
      <c r="J129" s="46"/>
      <c r="K129" s="46"/>
      <c r="L129" s="46"/>
      <c r="M129" s="46"/>
      <c r="N129" s="46"/>
      <c r="O129" s="46"/>
    </row>
    <row r="130" spans="1:15" ht="12.75">
      <c r="A130" s="46"/>
      <c r="B130" s="46"/>
      <c r="C130" s="46"/>
      <c r="D130" s="52"/>
      <c r="E130" s="52"/>
      <c r="F130" s="46"/>
      <c r="G130" s="46"/>
      <c r="H130" s="46"/>
      <c r="I130" s="46"/>
      <c r="J130" s="46"/>
      <c r="K130" s="46"/>
      <c r="L130" s="46"/>
      <c r="M130" s="46"/>
      <c r="N130" s="46"/>
      <c r="O130" s="46"/>
    </row>
    <row r="131" spans="1:15" ht="12.75">
      <c r="A131" s="46"/>
      <c r="B131" s="46"/>
      <c r="C131" s="46"/>
      <c r="D131" s="52"/>
      <c r="E131" s="52"/>
      <c r="F131" s="46"/>
      <c r="G131" s="46"/>
      <c r="H131" s="46"/>
      <c r="I131" s="46"/>
      <c r="J131" s="46"/>
      <c r="K131" s="46"/>
      <c r="L131" s="46"/>
      <c r="M131" s="46"/>
      <c r="N131" s="46"/>
      <c r="O131" s="46"/>
    </row>
    <row r="132" spans="1:14" ht="12.75">
      <c r="A132" s="46"/>
      <c r="B132" s="46"/>
      <c r="C132" s="46"/>
      <c r="D132" s="52"/>
      <c r="E132" s="52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>
      <c r="A133" s="46"/>
      <c r="B133" s="46"/>
      <c r="C133" s="46"/>
      <c r="D133" s="52"/>
      <c r="E133" s="52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>
      <c r="A134" s="46"/>
      <c r="B134" s="46"/>
      <c r="C134" s="46"/>
      <c r="D134" s="52"/>
      <c r="E134" s="52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>
      <c r="A135" s="46"/>
      <c r="B135" s="46"/>
      <c r="C135" s="46"/>
      <c r="D135" s="52"/>
      <c r="E135" s="52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>
      <c r="A136" s="46"/>
      <c r="B136" s="46"/>
      <c r="C136" s="46"/>
      <c r="D136" s="52"/>
      <c r="E136" s="52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9" ht="12.75">
      <c r="A137" s="46"/>
      <c r="B137" s="46"/>
      <c r="C137" s="46"/>
      <c r="D137" s="52"/>
      <c r="E137" s="52"/>
      <c r="F137" s="46"/>
      <c r="G137" s="46"/>
      <c r="H137" s="46"/>
      <c r="I137" s="46"/>
    </row>
    <row r="138" spans="1:9" ht="12.75">
      <c r="A138" s="46"/>
      <c r="B138" s="46"/>
      <c r="C138" s="46"/>
      <c r="D138" s="52"/>
      <c r="E138" s="52"/>
      <c r="F138" s="46"/>
      <c r="G138" s="46"/>
      <c r="H138" s="46"/>
      <c r="I138" s="46"/>
    </row>
    <row r="139" spans="1:9" ht="12.75">
      <c r="A139" s="46"/>
      <c r="B139" s="46"/>
      <c r="C139" s="46"/>
      <c r="D139" s="52"/>
      <c r="E139" s="52"/>
      <c r="F139" s="46"/>
      <c r="G139" s="46"/>
      <c r="H139" s="46"/>
      <c r="I139" s="46"/>
    </row>
  </sheetData>
  <sheetProtection/>
  <mergeCells count="7">
    <mergeCell ref="N3:O6"/>
    <mergeCell ref="F3:G6"/>
    <mergeCell ref="B2:H2"/>
    <mergeCell ref="B1:H1"/>
    <mergeCell ref="H3:I6"/>
    <mergeCell ref="J3:M4"/>
    <mergeCell ref="D3:E6"/>
  </mergeCells>
  <printOptions/>
  <pageMargins left="0.54" right="0.75" top="0.25" bottom="1" header="0" footer="0"/>
  <pageSetup horizontalDpi="300" verticalDpi="3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"/>
  <sheetViews>
    <sheetView showGridLines="0" zoomScalePageLayoutView="0" workbookViewId="0" topLeftCell="B13">
      <selection activeCell="D46" sqref="D46"/>
    </sheetView>
  </sheetViews>
  <sheetFormatPr defaultColWidth="11.421875" defaultRowHeight="12.75"/>
  <cols>
    <col min="1" max="1" width="7.421875" style="95" customWidth="1"/>
    <col min="2" max="2" width="36.28125" style="95" customWidth="1"/>
    <col min="3" max="3" width="20.7109375" style="95" customWidth="1"/>
    <col min="4" max="4" width="20.8515625" style="95" customWidth="1"/>
    <col min="5" max="5" width="16.7109375" style="95" customWidth="1"/>
    <col min="6" max="6" width="12.57421875" style="95" customWidth="1"/>
    <col min="7" max="11" width="16.7109375" style="95" customWidth="1"/>
    <col min="12" max="16384" width="11.421875" style="95" customWidth="1"/>
  </cols>
  <sheetData>
    <row r="1" spans="2:8" s="20" customFormat="1" ht="15.75">
      <c r="B1" s="415" t="s">
        <v>183</v>
      </c>
      <c r="C1" s="415"/>
      <c r="D1" s="415"/>
      <c r="E1" s="415"/>
      <c r="F1" s="415"/>
      <c r="G1" s="296"/>
      <c r="H1" s="296"/>
    </row>
    <row r="2" spans="1:6" ht="15.75">
      <c r="A2" s="20"/>
      <c r="B2" s="415" t="s">
        <v>162</v>
      </c>
      <c r="C2" s="415"/>
      <c r="D2" s="415"/>
      <c r="E2" s="415"/>
      <c r="F2" s="58">
        <v>43281</v>
      </c>
    </row>
    <row r="3" spans="2:5" ht="15.75" thickBot="1">
      <c r="B3" s="126"/>
      <c r="C3" s="126"/>
      <c r="D3" s="126"/>
      <c r="E3" s="126"/>
    </row>
    <row r="4" spans="1:6" s="97" customFormat="1" ht="13.5" customHeight="1" thickTop="1">
      <c r="A4" s="403"/>
      <c r="B4" s="422" t="s">
        <v>163</v>
      </c>
      <c r="C4" s="434" t="s">
        <v>63</v>
      </c>
      <c r="D4" s="436" t="s">
        <v>64</v>
      </c>
      <c r="E4" s="403" t="s">
        <v>65</v>
      </c>
      <c r="F4" s="431"/>
    </row>
    <row r="5" spans="1:6" s="97" customFormat="1" ht="13.5" thickBot="1">
      <c r="A5" s="423"/>
      <c r="B5" s="433" t="s">
        <v>62</v>
      </c>
      <c r="C5" s="435" t="s">
        <v>63</v>
      </c>
      <c r="D5" s="437"/>
      <c r="E5" s="423"/>
      <c r="F5" s="432"/>
    </row>
    <row r="6" spans="1:9" s="20" customFormat="1" ht="13.5" thickTop="1">
      <c r="A6" s="98">
        <v>1</v>
      </c>
      <c r="B6" s="99" t="s">
        <v>72</v>
      </c>
      <c r="C6" s="127" t="s">
        <v>73</v>
      </c>
      <c r="D6" s="100">
        <v>100000</v>
      </c>
      <c r="E6" s="101">
        <v>100318</v>
      </c>
      <c r="F6" s="102" t="s">
        <v>59</v>
      </c>
      <c r="G6" s="19"/>
      <c r="I6" s="19"/>
    </row>
    <row r="7" spans="1:9" s="20" customFormat="1" ht="12.75">
      <c r="A7" s="43">
        <v>2</v>
      </c>
      <c r="B7" s="44" t="s">
        <v>74</v>
      </c>
      <c r="C7" s="128" t="s">
        <v>75</v>
      </c>
      <c r="D7" s="18">
        <v>150000</v>
      </c>
      <c r="E7" s="69">
        <v>142209</v>
      </c>
      <c r="F7" s="59" t="s">
        <v>76</v>
      </c>
      <c r="G7" s="19"/>
      <c r="I7" s="19"/>
    </row>
    <row r="8" spans="1:9" s="20" customFormat="1" ht="12.75">
      <c r="A8" s="43">
        <v>3</v>
      </c>
      <c r="B8" s="44" t="s">
        <v>77</v>
      </c>
      <c r="C8" s="128" t="s">
        <v>78</v>
      </c>
      <c r="D8" s="18">
        <v>150000</v>
      </c>
      <c r="E8" s="69">
        <v>162509</v>
      </c>
      <c r="F8" s="59" t="s">
        <v>79</v>
      </c>
      <c r="G8" s="19"/>
      <c r="I8" s="19"/>
    </row>
    <row r="9" spans="1:9" s="20" customFormat="1" ht="12.75">
      <c r="A9" s="43">
        <v>4</v>
      </c>
      <c r="B9" s="44" t="s">
        <v>80</v>
      </c>
      <c r="C9" s="128" t="s">
        <v>81</v>
      </c>
      <c r="D9" s="18">
        <v>150000</v>
      </c>
      <c r="E9" s="69">
        <v>95607</v>
      </c>
      <c r="F9" s="59" t="s">
        <v>82</v>
      </c>
      <c r="G9" s="19"/>
      <c r="I9" s="19"/>
    </row>
    <row r="10" spans="1:9" s="20" customFormat="1" ht="12.75">
      <c r="A10" s="43">
        <v>5</v>
      </c>
      <c r="B10" s="44" t="s">
        <v>83</v>
      </c>
      <c r="C10" s="128" t="s">
        <v>84</v>
      </c>
      <c r="D10" s="18">
        <v>200000</v>
      </c>
      <c r="E10" s="69">
        <v>155708</v>
      </c>
      <c r="F10" s="59" t="s">
        <v>85</v>
      </c>
      <c r="G10" s="19"/>
      <c r="I10" s="19"/>
    </row>
    <row r="11" spans="1:9" s="20" customFormat="1" ht="12.75">
      <c r="A11" s="43">
        <v>6</v>
      </c>
      <c r="B11" s="44" t="s">
        <v>86</v>
      </c>
      <c r="C11" s="128" t="s">
        <v>87</v>
      </c>
      <c r="D11" s="18">
        <v>20000</v>
      </c>
      <c r="E11" s="69">
        <v>10506</v>
      </c>
      <c r="F11" s="59" t="s">
        <v>88</v>
      </c>
      <c r="G11" s="19"/>
      <c r="I11" s="19"/>
    </row>
    <row r="12" spans="1:9" s="20" customFormat="1" ht="12.75">
      <c r="A12" s="43">
        <v>7</v>
      </c>
      <c r="B12" s="44" t="s">
        <v>89</v>
      </c>
      <c r="C12" s="128" t="s">
        <v>90</v>
      </c>
      <c r="D12" s="18">
        <v>15000</v>
      </c>
      <c r="E12" s="69">
        <v>18704</v>
      </c>
      <c r="F12" s="59" t="s">
        <v>91</v>
      </c>
      <c r="G12" s="19"/>
      <c r="I12" s="19"/>
    </row>
    <row r="13" spans="1:9" s="20" customFormat="1" ht="12.75">
      <c r="A13" s="43">
        <v>8</v>
      </c>
      <c r="B13" s="44" t="s">
        <v>92</v>
      </c>
      <c r="C13" s="128" t="s">
        <v>93</v>
      </c>
      <c r="D13" s="18">
        <v>20000</v>
      </c>
      <c r="E13" s="69">
        <v>15703</v>
      </c>
      <c r="F13" s="59"/>
      <c r="G13" s="19"/>
      <c r="I13" s="19"/>
    </row>
    <row r="14" spans="1:9" s="20" customFormat="1" ht="12.75">
      <c r="A14" s="43">
        <v>9</v>
      </c>
      <c r="B14" s="44" t="s">
        <v>95</v>
      </c>
      <c r="C14" s="128" t="s">
        <v>96</v>
      </c>
      <c r="D14" s="18">
        <v>10000</v>
      </c>
      <c r="E14" s="69">
        <v>5708</v>
      </c>
      <c r="F14" s="59"/>
      <c r="G14" s="19"/>
      <c r="I14" s="19"/>
    </row>
    <row r="15" spans="1:9" s="20" customFormat="1" ht="12.75">
      <c r="A15" s="43">
        <v>10</v>
      </c>
      <c r="B15" s="44" t="s">
        <v>98</v>
      </c>
      <c r="C15" s="128" t="s">
        <v>99</v>
      </c>
      <c r="D15" s="18">
        <v>10000</v>
      </c>
      <c r="E15" s="69">
        <v>6306</v>
      </c>
      <c r="F15" s="59"/>
      <c r="G15" s="19"/>
      <c r="I15" s="19"/>
    </row>
    <row r="16" spans="1:9" s="20" customFormat="1" ht="12.75">
      <c r="A16" s="43">
        <v>11</v>
      </c>
      <c r="B16" s="44" t="s">
        <v>101</v>
      </c>
      <c r="C16" s="128" t="s">
        <v>102</v>
      </c>
      <c r="D16" s="18">
        <v>100000</v>
      </c>
      <c r="E16" s="69">
        <v>114708</v>
      </c>
      <c r="F16" s="59"/>
      <c r="G16" s="19"/>
      <c r="I16" s="19"/>
    </row>
    <row r="17" spans="1:9" s="20" customFormat="1" ht="12.75">
      <c r="A17" s="43">
        <v>12</v>
      </c>
      <c r="B17" s="44" t="s">
        <v>104</v>
      </c>
      <c r="C17" s="128" t="s">
        <v>105</v>
      </c>
      <c r="D17" s="18">
        <v>10000</v>
      </c>
      <c r="E17" s="69">
        <v>17705</v>
      </c>
      <c r="F17" s="59"/>
      <c r="G17" s="19"/>
      <c r="I17" s="19"/>
    </row>
    <row r="18" spans="1:9" s="20" customFormat="1" ht="12.75">
      <c r="A18" s="43">
        <v>13</v>
      </c>
      <c r="B18" s="44" t="s">
        <v>107</v>
      </c>
      <c r="C18" s="128" t="s">
        <v>108</v>
      </c>
      <c r="D18" s="18">
        <v>100000</v>
      </c>
      <c r="E18" s="69">
        <v>138906</v>
      </c>
      <c r="F18" s="59"/>
      <c r="G18" s="19"/>
      <c r="I18" s="19"/>
    </row>
    <row r="19" spans="1:9" s="20" customFormat="1" ht="12.75">
      <c r="A19" s="43">
        <v>14</v>
      </c>
      <c r="B19" s="44" t="s">
        <v>109</v>
      </c>
      <c r="C19" s="128" t="s">
        <v>110</v>
      </c>
      <c r="D19" s="18">
        <v>50000</v>
      </c>
      <c r="E19" s="69">
        <v>75804</v>
      </c>
      <c r="F19" s="59"/>
      <c r="G19" s="19"/>
      <c r="I19" s="19"/>
    </row>
    <row r="20" spans="1:9" s="20" customFormat="1" ht="12.75">
      <c r="A20" s="43">
        <v>15</v>
      </c>
      <c r="B20" s="44" t="s">
        <v>111</v>
      </c>
      <c r="C20" s="128" t="s">
        <v>112</v>
      </c>
      <c r="D20" s="18">
        <v>30000</v>
      </c>
      <c r="E20" s="69">
        <v>20708</v>
      </c>
      <c r="F20" s="59"/>
      <c r="G20" s="19"/>
      <c r="I20" s="19"/>
    </row>
    <row r="21" spans="1:9" s="20" customFormat="1" ht="12.75">
      <c r="A21" s="43">
        <v>16</v>
      </c>
      <c r="B21" s="44" t="s">
        <v>113</v>
      </c>
      <c r="C21" s="128" t="s">
        <v>114</v>
      </c>
      <c r="D21" s="18">
        <v>100000</v>
      </c>
      <c r="E21" s="69">
        <v>114715</v>
      </c>
      <c r="F21" s="59"/>
      <c r="G21" s="19"/>
      <c r="I21" s="19"/>
    </row>
    <row r="22" spans="1:9" s="20" customFormat="1" ht="12.75">
      <c r="A22" s="43">
        <v>17</v>
      </c>
      <c r="B22" s="44" t="s">
        <v>115</v>
      </c>
      <c r="C22" s="128" t="s">
        <v>116</v>
      </c>
      <c r="D22" s="18">
        <v>150000</v>
      </c>
      <c r="E22" s="69">
        <v>210705</v>
      </c>
      <c r="F22" s="59"/>
      <c r="G22" s="19"/>
      <c r="I22" s="19"/>
    </row>
    <row r="23" spans="1:9" s="20" customFormat="1" ht="12.75">
      <c r="A23" s="43">
        <v>18</v>
      </c>
      <c r="B23" s="44" t="s">
        <v>117</v>
      </c>
      <c r="C23" s="128" t="s">
        <v>118</v>
      </c>
      <c r="D23" s="18">
        <v>85000</v>
      </c>
      <c r="E23" s="69">
        <v>72708</v>
      </c>
      <c r="F23" s="59"/>
      <c r="G23" s="19"/>
      <c r="I23" s="19"/>
    </row>
    <row r="24" spans="1:9" s="20" customFormat="1" ht="12.75">
      <c r="A24" s="43">
        <v>19</v>
      </c>
      <c r="B24" s="44" t="s">
        <v>119</v>
      </c>
      <c r="C24" s="128" t="s">
        <v>120</v>
      </c>
      <c r="D24" s="18">
        <v>80000</v>
      </c>
      <c r="E24" s="69">
        <v>78604</v>
      </c>
      <c r="F24" s="59"/>
      <c r="G24" s="19"/>
      <c r="I24" s="19"/>
    </row>
    <row r="25" spans="1:9" s="20" customFormat="1" ht="12.75">
      <c r="A25" s="43">
        <v>20</v>
      </c>
      <c r="B25" s="44" t="s">
        <v>121</v>
      </c>
      <c r="C25" s="128" t="s">
        <v>122</v>
      </c>
      <c r="D25" s="18">
        <v>100000</v>
      </c>
      <c r="E25" s="69">
        <v>101306</v>
      </c>
      <c r="F25" s="59" t="s">
        <v>94</v>
      </c>
      <c r="G25" s="19"/>
      <c r="I25" s="19"/>
    </row>
    <row r="26" spans="1:9" s="20" customFormat="1" ht="12.75">
      <c r="A26" s="43">
        <v>21</v>
      </c>
      <c r="B26" s="44" t="s">
        <v>123</v>
      </c>
      <c r="C26" s="128" t="s">
        <v>124</v>
      </c>
      <c r="D26" s="18">
        <v>100000</v>
      </c>
      <c r="E26" s="69">
        <v>75603</v>
      </c>
      <c r="F26" s="59" t="s">
        <v>97</v>
      </c>
      <c r="G26" s="19"/>
      <c r="I26" s="19"/>
    </row>
    <row r="27" spans="1:9" s="20" customFormat="1" ht="12.75">
      <c r="A27" s="43">
        <v>22</v>
      </c>
      <c r="B27" s="44" t="s">
        <v>125</v>
      </c>
      <c r="C27" s="128" t="s">
        <v>126</v>
      </c>
      <c r="D27" s="18">
        <v>150000</v>
      </c>
      <c r="E27" s="69">
        <v>218304</v>
      </c>
      <c r="F27" s="59" t="s">
        <v>100</v>
      </c>
      <c r="G27" s="19"/>
      <c r="I27" s="19"/>
    </row>
    <row r="28" spans="1:9" s="20" customFormat="1" ht="12.75">
      <c r="A28" s="43">
        <v>23</v>
      </c>
      <c r="B28" s="44" t="s">
        <v>127</v>
      </c>
      <c r="C28" s="128" t="s">
        <v>128</v>
      </c>
      <c r="D28" s="18">
        <v>80000</v>
      </c>
      <c r="E28" s="69">
        <v>73140</v>
      </c>
      <c r="F28" s="59"/>
      <c r="G28" s="19"/>
      <c r="I28" s="19"/>
    </row>
    <row r="29" spans="1:9" s="20" customFormat="1" ht="12.75">
      <c r="A29" s="43">
        <v>24</v>
      </c>
      <c r="B29" s="44" t="s">
        <v>129</v>
      </c>
      <c r="C29" s="128" t="s">
        <v>130</v>
      </c>
      <c r="D29" s="18">
        <v>30000</v>
      </c>
      <c r="E29" s="69">
        <v>23712</v>
      </c>
      <c r="F29" s="59"/>
      <c r="G29" s="19"/>
      <c r="I29" s="19"/>
    </row>
    <row r="30" spans="1:9" s="20" customFormat="1" ht="12.75">
      <c r="A30" s="43">
        <v>25</v>
      </c>
      <c r="B30" s="44" t="s">
        <v>131</v>
      </c>
      <c r="C30" s="128" t="s">
        <v>132</v>
      </c>
      <c r="D30" s="18">
        <v>20000</v>
      </c>
      <c r="E30" s="69">
        <v>11418</v>
      </c>
      <c r="F30" s="59"/>
      <c r="G30" s="19"/>
      <c r="I30" s="19"/>
    </row>
    <row r="31" spans="1:9" s="20" customFormat="1" ht="12.75">
      <c r="A31" s="43">
        <v>26</v>
      </c>
      <c r="B31" s="44" t="s">
        <v>133</v>
      </c>
      <c r="C31" s="128" t="s">
        <v>134</v>
      </c>
      <c r="D31" s="18">
        <v>100000</v>
      </c>
      <c r="E31" s="69">
        <v>88305</v>
      </c>
      <c r="F31" s="59"/>
      <c r="G31" s="19"/>
      <c r="I31" s="19"/>
    </row>
    <row r="32" spans="1:9" s="20" customFormat="1" ht="12.75">
      <c r="A32" s="43">
        <v>27</v>
      </c>
      <c r="B32" s="44" t="s">
        <v>135</v>
      </c>
      <c r="C32" s="128" t="s">
        <v>136</v>
      </c>
      <c r="D32" s="18">
        <v>10000</v>
      </c>
      <c r="E32" s="69">
        <v>6306</v>
      </c>
      <c r="F32" s="59"/>
      <c r="G32" s="19"/>
      <c r="I32" s="19"/>
    </row>
    <row r="33" spans="1:9" s="20" customFormat="1" ht="12.75">
      <c r="A33" s="43">
        <v>28</v>
      </c>
      <c r="B33" s="44" t="s">
        <v>137</v>
      </c>
      <c r="C33" s="128" t="s">
        <v>138</v>
      </c>
      <c r="D33" s="18">
        <v>10000</v>
      </c>
      <c r="E33" s="69">
        <v>108905</v>
      </c>
      <c r="F33" s="59"/>
      <c r="G33" s="19"/>
      <c r="I33" s="19"/>
    </row>
    <row r="34" spans="1:9" s="20" customFormat="1" ht="12.75">
      <c r="A34" s="43">
        <v>29</v>
      </c>
      <c r="B34" s="44" t="s">
        <v>139</v>
      </c>
      <c r="C34" s="128" t="s">
        <v>140</v>
      </c>
      <c r="D34" s="18">
        <v>25000</v>
      </c>
      <c r="E34" s="69">
        <v>23603</v>
      </c>
      <c r="F34" s="59"/>
      <c r="G34" s="19"/>
      <c r="I34" s="19"/>
    </row>
    <row r="35" spans="1:9" s="20" customFormat="1" ht="12.75">
      <c r="A35" s="43">
        <v>30</v>
      </c>
      <c r="B35" s="44" t="s">
        <v>141</v>
      </c>
      <c r="C35" s="128" t="s">
        <v>142</v>
      </c>
      <c r="D35" s="18">
        <v>50000</v>
      </c>
      <c r="E35" s="69">
        <v>42115</v>
      </c>
      <c r="F35" s="59"/>
      <c r="G35" s="19"/>
      <c r="I35" s="19"/>
    </row>
    <row r="36" spans="1:9" s="20" customFormat="1" ht="12.75">
      <c r="A36" s="43">
        <v>31</v>
      </c>
      <c r="B36" s="44" t="s">
        <v>143</v>
      </c>
      <c r="C36" s="128" t="s">
        <v>144</v>
      </c>
      <c r="D36" s="18">
        <v>100000</v>
      </c>
      <c r="E36" s="69">
        <v>97708</v>
      </c>
      <c r="F36" s="59" t="s">
        <v>103</v>
      </c>
      <c r="G36" s="19"/>
      <c r="I36" s="19"/>
    </row>
    <row r="37" spans="1:9" s="20" customFormat="1" ht="12.75">
      <c r="A37" s="43">
        <v>32</v>
      </c>
      <c r="B37" s="44" t="s">
        <v>145</v>
      </c>
      <c r="C37" s="128" t="s">
        <v>146</v>
      </c>
      <c r="D37" s="18">
        <v>250000</v>
      </c>
      <c r="E37" s="69">
        <v>314708</v>
      </c>
      <c r="F37" s="59" t="s">
        <v>106</v>
      </c>
      <c r="G37" s="19"/>
      <c r="I37" s="19"/>
    </row>
    <row r="38" spans="1:9" s="20" customFormat="1" ht="12.75">
      <c r="A38" s="43">
        <v>33</v>
      </c>
      <c r="B38" s="44" t="s">
        <v>147</v>
      </c>
      <c r="C38" s="128" t="s">
        <v>78</v>
      </c>
      <c r="D38" s="18">
        <v>200000</v>
      </c>
      <c r="E38" s="69">
        <v>219305</v>
      </c>
      <c r="F38" s="59"/>
      <c r="G38" s="19"/>
      <c r="I38" s="19"/>
    </row>
    <row r="39" spans="1:9" s="20" customFormat="1" ht="12.75">
      <c r="A39" s="43">
        <v>34</v>
      </c>
      <c r="B39" s="44" t="s">
        <v>148</v>
      </c>
      <c r="C39" s="128" t="s">
        <v>102</v>
      </c>
      <c r="D39" s="18">
        <v>50000</v>
      </c>
      <c r="E39" s="69">
        <v>50318</v>
      </c>
      <c r="F39" s="59"/>
      <c r="G39" s="19"/>
      <c r="I39" s="19"/>
    </row>
    <row r="40" spans="1:9" s="20" customFormat="1" ht="12.75">
      <c r="A40" s="103">
        <v>35</v>
      </c>
      <c r="B40" s="104" t="s">
        <v>160</v>
      </c>
      <c r="C40" s="129" t="s">
        <v>149</v>
      </c>
      <c r="D40" s="105"/>
      <c r="E40" s="106">
        <f>205618+369410</f>
        <v>575028</v>
      </c>
      <c r="F40" s="59"/>
      <c r="G40" s="19"/>
      <c r="I40" s="19"/>
    </row>
    <row r="41" spans="1:9" s="97" customFormat="1" ht="13.5" thickBot="1">
      <c r="A41" s="107"/>
      <c r="B41" s="108" t="s">
        <v>151</v>
      </c>
      <c r="C41" s="109"/>
      <c r="D41" s="110"/>
      <c r="E41" s="111">
        <f>SUM(E6:E40)</f>
        <v>3587625</v>
      </c>
      <c r="F41" s="112"/>
      <c r="G41" s="113"/>
      <c r="H41" s="113"/>
      <c r="I41" s="113"/>
    </row>
    <row r="42" spans="1:9" s="97" customFormat="1" ht="13.5" thickTop="1">
      <c r="A42" s="114"/>
      <c r="B42" s="115"/>
      <c r="C42" s="116"/>
      <c r="D42" s="117"/>
      <c r="E42" s="118"/>
      <c r="F42" s="119"/>
      <c r="G42" s="113"/>
      <c r="H42" s="113"/>
      <c r="I42" s="113"/>
    </row>
    <row r="43" spans="1:9" s="97" customFormat="1" ht="12.75">
      <c r="A43" s="120"/>
      <c r="B43" s="251" t="s">
        <v>161</v>
      </c>
      <c r="C43" s="250"/>
      <c r="D43" s="252" t="s">
        <v>54</v>
      </c>
      <c r="E43" s="35"/>
      <c r="F43" s="121"/>
      <c r="G43" s="113"/>
      <c r="H43" s="113"/>
      <c r="I43" s="113"/>
    </row>
    <row r="44" spans="1:9" s="97" customFormat="1" ht="12.75">
      <c r="A44" s="120"/>
      <c r="B44" s="251" t="s">
        <v>164</v>
      </c>
      <c r="C44" s="250"/>
      <c r="D44" s="253" t="s">
        <v>55</v>
      </c>
      <c r="E44" s="35"/>
      <c r="F44" s="121"/>
      <c r="G44" s="113"/>
      <c r="H44" s="113"/>
      <c r="I44" s="113"/>
    </row>
    <row r="45" spans="1:8" ht="13.5" thickBot="1">
      <c r="A45" s="122"/>
      <c r="B45" s="254"/>
      <c r="C45" s="254"/>
      <c r="D45" s="255">
        <v>43281</v>
      </c>
      <c r="E45" s="123"/>
      <c r="F45" s="124"/>
      <c r="G45" s="125"/>
      <c r="H45" s="125"/>
    </row>
    <row r="46" spans="5:8" ht="13.5" thickTop="1">
      <c r="E46" s="125"/>
      <c r="F46" s="125"/>
      <c r="G46" s="125"/>
      <c r="H46" s="125"/>
    </row>
    <row r="47" spans="4:6" ht="12.75">
      <c r="D47" s="125"/>
      <c r="E47" s="125"/>
      <c r="F47" s="125"/>
    </row>
    <row r="48" spans="4:6" ht="12.75">
      <c r="D48" s="125"/>
      <c r="E48" s="125"/>
      <c r="F48" s="125"/>
    </row>
    <row r="49" spans="4:6" ht="12.75">
      <c r="D49" s="125"/>
      <c r="E49" s="125"/>
      <c r="F49" s="125"/>
    </row>
    <row r="50" spans="4:6" ht="12.75">
      <c r="D50" s="125"/>
      <c r="E50" s="125"/>
      <c r="F50" s="125"/>
    </row>
    <row r="51" spans="4:6" ht="12.75">
      <c r="D51" s="125"/>
      <c r="E51" s="125"/>
      <c r="F51" s="125"/>
    </row>
    <row r="52" spans="4:6" ht="12.75">
      <c r="D52" s="125"/>
      <c r="E52" s="125"/>
      <c r="F52" s="125"/>
    </row>
    <row r="53" spans="4:6" ht="12.75">
      <c r="D53" s="125"/>
      <c r="E53" s="125"/>
      <c r="F53" s="125"/>
    </row>
    <row r="54" spans="4:6" ht="12.75">
      <c r="D54" s="125"/>
      <c r="E54" s="125"/>
      <c r="F54" s="125"/>
    </row>
    <row r="55" spans="4:6" ht="12.75">
      <c r="D55" s="125"/>
      <c r="E55" s="125"/>
      <c r="F55" s="125"/>
    </row>
    <row r="56" spans="4:6" ht="12.75">
      <c r="D56" s="125"/>
      <c r="E56" s="125"/>
      <c r="F56" s="125"/>
    </row>
    <row r="57" spans="4:6" ht="12.75">
      <c r="D57" s="125"/>
      <c r="E57" s="125"/>
      <c r="F57" s="125"/>
    </row>
    <row r="58" spans="4:6" ht="12.75">
      <c r="D58" s="125"/>
      <c r="E58" s="125"/>
      <c r="F58" s="125"/>
    </row>
    <row r="59" spans="4:6" ht="12.75">
      <c r="D59" s="125"/>
      <c r="E59" s="125"/>
      <c r="F59" s="125"/>
    </row>
    <row r="60" spans="4:6" ht="12.75">
      <c r="D60" s="125"/>
      <c r="E60" s="125"/>
      <c r="F60" s="125"/>
    </row>
    <row r="61" spans="4:6" ht="12.75">
      <c r="D61" s="125"/>
      <c r="E61" s="125"/>
      <c r="F61" s="125"/>
    </row>
    <row r="62" spans="4:6" ht="12.75">
      <c r="D62" s="125"/>
      <c r="E62" s="125"/>
      <c r="F62" s="125"/>
    </row>
    <row r="63" spans="4:6" ht="12.75">
      <c r="D63" s="125"/>
      <c r="E63" s="125"/>
      <c r="F63" s="125"/>
    </row>
    <row r="64" spans="4:6" ht="12.75">
      <c r="D64" s="125"/>
      <c r="E64" s="125"/>
      <c r="F64" s="125"/>
    </row>
    <row r="65" spans="4:6" ht="12.75">
      <c r="D65" s="125"/>
      <c r="E65" s="125"/>
      <c r="F65" s="125"/>
    </row>
    <row r="66" spans="4:6" ht="12.75">
      <c r="D66" s="125"/>
      <c r="E66" s="125"/>
      <c r="F66" s="125"/>
    </row>
    <row r="67" spans="4:6" ht="12.75">
      <c r="D67" s="125"/>
      <c r="E67" s="125"/>
      <c r="F67" s="125"/>
    </row>
    <row r="68" spans="4:6" ht="12.75">
      <c r="D68" s="125"/>
      <c r="E68" s="125"/>
      <c r="F68" s="125"/>
    </row>
    <row r="69" spans="4:6" ht="12.75">
      <c r="D69" s="125"/>
      <c r="E69" s="125"/>
      <c r="F69" s="125"/>
    </row>
    <row r="70" spans="4:6" ht="12.75">
      <c r="D70" s="125"/>
      <c r="E70" s="125"/>
      <c r="F70" s="125"/>
    </row>
    <row r="71" spans="4:6" ht="12.75">
      <c r="D71" s="125"/>
      <c r="E71" s="125"/>
      <c r="F71" s="125"/>
    </row>
    <row r="72" spans="4:6" ht="12.75">
      <c r="D72" s="125"/>
      <c r="E72" s="125"/>
      <c r="F72" s="125"/>
    </row>
    <row r="73" spans="4:6" ht="12.75">
      <c r="D73" s="125"/>
      <c r="E73" s="125"/>
      <c r="F73" s="125"/>
    </row>
    <row r="74" spans="4:6" ht="12.75">
      <c r="D74" s="125"/>
      <c r="E74" s="125"/>
      <c r="F74" s="125"/>
    </row>
    <row r="75" spans="4:6" ht="12.75">
      <c r="D75" s="125"/>
      <c r="E75" s="125"/>
      <c r="F75" s="125"/>
    </row>
    <row r="76" spans="4:6" ht="12.75">
      <c r="D76" s="125"/>
      <c r="E76" s="125"/>
      <c r="F76" s="125"/>
    </row>
    <row r="77" spans="4:6" ht="12.75">
      <c r="D77" s="125"/>
      <c r="E77" s="125"/>
      <c r="F77" s="125"/>
    </row>
    <row r="78" spans="4:6" ht="12.75">
      <c r="D78" s="125"/>
      <c r="E78" s="125"/>
      <c r="F78" s="125"/>
    </row>
    <row r="79" spans="4:6" ht="12.75">
      <c r="D79" s="125"/>
      <c r="E79" s="125"/>
      <c r="F79" s="125"/>
    </row>
    <row r="80" spans="4:6" ht="12.75">
      <c r="D80" s="125"/>
      <c r="E80" s="125"/>
      <c r="F80" s="125"/>
    </row>
    <row r="81" spans="4:6" ht="12.75">
      <c r="D81" s="125"/>
      <c r="E81" s="125"/>
      <c r="F81" s="125"/>
    </row>
    <row r="82" spans="4:6" ht="12.75">
      <c r="D82" s="125"/>
      <c r="E82" s="125"/>
      <c r="F82" s="125"/>
    </row>
    <row r="83" spans="4:6" ht="12.75">
      <c r="D83" s="125"/>
      <c r="E83" s="125"/>
      <c r="F83" s="125"/>
    </row>
    <row r="84" spans="4:6" ht="12.75">
      <c r="D84" s="125"/>
      <c r="E84" s="125"/>
      <c r="F84" s="125"/>
    </row>
    <row r="85" spans="4:6" ht="12.75">
      <c r="D85" s="125"/>
      <c r="E85" s="125"/>
      <c r="F85" s="125"/>
    </row>
    <row r="86" spans="4:6" ht="12.75">
      <c r="D86" s="125"/>
      <c r="E86" s="125"/>
      <c r="F86" s="125"/>
    </row>
    <row r="87" spans="4:6" ht="12.75">
      <c r="D87" s="125"/>
      <c r="E87" s="125"/>
      <c r="F87" s="125"/>
    </row>
    <row r="88" spans="4:6" ht="12.75">
      <c r="D88" s="125"/>
      <c r="E88" s="125"/>
      <c r="F88" s="125"/>
    </row>
    <row r="89" spans="4:6" ht="12.75">
      <c r="D89" s="125"/>
      <c r="E89" s="125"/>
      <c r="F89" s="125"/>
    </row>
    <row r="90" spans="4:6" ht="12.75">
      <c r="D90" s="125"/>
      <c r="E90" s="125"/>
      <c r="F90" s="125"/>
    </row>
    <row r="91" spans="4:6" ht="12.75">
      <c r="D91" s="125"/>
      <c r="E91" s="125"/>
      <c r="F91" s="125"/>
    </row>
    <row r="92" spans="4:6" ht="12.75">
      <c r="D92" s="125"/>
      <c r="E92" s="125"/>
      <c r="F92" s="125"/>
    </row>
    <row r="93" spans="4:6" ht="12.75">
      <c r="D93" s="125"/>
      <c r="E93" s="125"/>
      <c r="F93" s="125"/>
    </row>
    <row r="94" spans="4:6" ht="12.75">
      <c r="D94" s="125"/>
      <c r="E94" s="125"/>
      <c r="F94" s="125"/>
    </row>
    <row r="95" spans="4:6" ht="12.75">
      <c r="D95" s="125"/>
      <c r="E95" s="125"/>
      <c r="F95" s="125"/>
    </row>
    <row r="96" spans="4:6" ht="12.75">
      <c r="D96" s="125"/>
      <c r="E96" s="125"/>
      <c r="F96" s="125"/>
    </row>
    <row r="97" spans="4:6" ht="12.75">
      <c r="D97" s="125"/>
      <c r="E97" s="125"/>
      <c r="F97" s="125"/>
    </row>
    <row r="98" spans="4:6" ht="12.75">
      <c r="D98" s="125"/>
      <c r="E98" s="125"/>
      <c r="F98" s="125"/>
    </row>
    <row r="99" spans="4:6" ht="12.75">
      <c r="D99" s="125"/>
      <c r="E99" s="125"/>
      <c r="F99" s="125"/>
    </row>
    <row r="100" ht="12.75">
      <c r="D100" s="125"/>
    </row>
  </sheetData>
  <sheetProtection/>
  <mergeCells count="7">
    <mergeCell ref="B1:F1"/>
    <mergeCell ref="A4:A5"/>
    <mergeCell ref="E4:F5"/>
    <mergeCell ref="B2:E2"/>
    <mergeCell ref="B4:B5"/>
    <mergeCell ref="C4:C5"/>
    <mergeCell ref="D4:D5"/>
  </mergeCells>
  <printOptions/>
  <pageMargins left="0.75" right="0.75" top="0.89" bottom="1" header="0" footer="0"/>
  <pageSetup horizontalDpi="120" verticalDpi="120" orientation="landscape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3"/>
  <sheetViews>
    <sheetView showGridLines="0" zoomScalePageLayoutView="0" workbookViewId="0" topLeftCell="A10">
      <selection activeCell="D32" sqref="D32"/>
    </sheetView>
  </sheetViews>
  <sheetFormatPr defaultColWidth="11.8515625" defaultRowHeight="12.75"/>
  <cols>
    <col min="1" max="1" width="11.8515625" style="95" customWidth="1"/>
    <col min="2" max="2" width="34.7109375" style="95" customWidth="1"/>
    <col min="3" max="3" width="12.7109375" style="95" customWidth="1"/>
    <col min="4" max="4" width="4.7109375" style="95" customWidth="1"/>
    <col min="5" max="5" width="12.7109375" style="95" customWidth="1"/>
    <col min="6" max="6" width="5.57421875" style="95" customWidth="1"/>
    <col min="7" max="7" width="14.8515625" style="132" customWidth="1"/>
    <col min="8" max="8" width="5.7109375" style="95" customWidth="1"/>
    <col min="9" max="9" width="15.7109375" style="132" customWidth="1"/>
    <col min="10" max="10" width="5.00390625" style="97" customWidth="1"/>
    <col min="11" max="11" width="12.7109375" style="132" customWidth="1"/>
    <col min="12" max="12" width="4.7109375" style="95" customWidth="1"/>
    <col min="13" max="13" width="12.7109375" style="95" customWidth="1"/>
    <col min="14" max="14" width="4.7109375" style="95" customWidth="1"/>
    <col min="15" max="15" width="12.7109375" style="95" customWidth="1"/>
    <col min="16" max="16" width="4.7109375" style="95" customWidth="1"/>
    <col min="17" max="17" width="12.7109375" style="95" customWidth="1"/>
    <col min="18" max="18" width="4.7109375" style="95" customWidth="1"/>
    <col min="19" max="19" width="12.7109375" style="95" customWidth="1"/>
    <col min="20" max="20" width="4.7109375" style="95" customWidth="1"/>
    <col min="21" max="16384" width="11.8515625" style="95" customWidth="1"/>
  </cols>
  <sheetData>
    <row r="1" spans="1:20" s="20" customFormat="1" ht="15.75">
      <c r="A1" s="451" t="s">
        <v>183</v>
      </c>
      <c r="B1" s="451"/>
      <c r="C1" s="451"/>
      <c r="D1" s="451"/>
      <c r="E1" s="451"/>
      <c r="F1" s="451"/>
      <c r="G1" s="451"/>
      <c r="H1" s="95"/>
      <c r="I1" s="132"/>
      <c r="J1" s="6" t="s">
        <v>11</v>
      </c>
      <c r="K1" s="132"/>
      <c r="L1" s="6"/>
      <c r="T1" s="130" t="s">
        <v>18</v>
      </c>
    </row>
    <row r="2" spans="1:12" ht="15.75">
      <c r="A2" s="452" t="s">
        <v>56</v>
      </c>
      <c r="B2" s="452"/>
      <c r="C2" s="452"/>
      <c r="D2" s="452"/>
      <c r="E2" s="452"/>
      <c r="F2" s="452"/>
      <c r="G2" s="452"/>
      <c r="H2" s="131"/>
      <c r="I2" s="438">
        <v>43281</v>
      </c>
      <c r="J2" s="438"/>
      <c r="K2" s="438"/>
      <c r="L2" s="438"/>
    </row>
    <row r="3" spans="1:12" ht="13.5" thickBot="1">
      <c r="A3" s="439"/>
      <c r="B3" s="439"/>
      <c r="C3" s="439"/>
      <c r="D3" s="439"/>
      <c r="E3" s="439"/>
      <c r="F3" s="439"/>
      <c r="G3" s="439"/>
      <c r="H3" s="131"/>
      <c r="J3" s="41"/>
      <c r="L3" s="132"/>
    </row>
    <row r="4" spans="1:12" s="8" customFormat="1" ht="14.25" customHeight="1" thickTop="1">
      <c r="A4" s="96"/>
      <c r="B4" s="434" t="s">
        <v>173</v>
      </c>
      <c r="C4" s="449"/>
      <c r="D4" s="422"/>
      <c r="E4" s="449"/>
      <c r="F4" s="422"/>
      <c r="G4" s="440" t="s">
        <v>188</v>
      </c>
      <c r="H4" s="441"/>
      <c r="I4" s="444" t="s">
        <v>22</v>
      </c>
      <c r="J4" s="445"/>
      <c r="K4" s="133"/>
      <c r="L4" s="133"/>
    </row>
    <row r="5" spans="1:12" s="8" customFormat="1" ht="13.5" thickBot="1">
      <c r="A5" s="156"/>
      <c r="B5" s="448"/>
      <c r="C5" s="450"/>
      <c r="D5" s="425"/>
      <c r="E5" s="450"/>
      <c r="F5" s="425"/>
      <c r="G5" s="442"/>
      <c r="H5" s="443"/>
      <c r="I5" s="446"/>
      <c r="J5" s="447"/>
      <c r="K5" s="133"/>
      <c r="L5" s="133"/>
    </row>
    <row r="6" spans="1:12" ht="13.5" thickTop="1">
      <c r="A6" s="98"/>
      <c r="B6" s="99"/>
      <c r="C6" s="100"/>
      <c r="D6" s="100"/>
      <c r="E6" s="101"/>
      <c r="F6" s="157"/>
      <c r="G6" s="101"/>
      <c r="H6" s="157"/>
      <c r="I6" s="101"/>
      <c r="J6" s="285"/>
      <c r="K6" s="125"/>
      <c r="L6" s="125"/>
    </row>
    <row r="7" spans="1:12" s="20" customFormat="1" ht="12.75">
      <c r="A7" s="134"/>
      <c r="B7" s="135"/>
      <c r="C7" s="35"/>
      <c r="D7" s="35"/>
      <c r="E7" s="70"/>
      <c r="F7" s="79"/>
      <c r="G7" s="70"/>
      <c r="H7" s="59"/>
      <c r="I7" s="70"/>
      <c r="J7" s="238"/>
      <c r="K7" s="19"/>
      <c r="L7" s="19"/>
    </row>
    <row r="8" spans="1:12" s="20" customFormat="1" ht="12.75">
      <c r="A8" s="43"/>
      <c r="B8" s="44" t="s">
        <v>166</v>
      </c>
      <c r="C8" s="18"/>
      <c r="D8" s="136"/>
      <c r="E8" s="69"/>
      <c r="F8" s="139"/>
      <c r="G8" s="73">
        <v>182437</v>
      </c>
      <c r="H8" s="277"/>
      <c r="I8" s="73">
        <v>57316</v>
      </c>
      <c r="J8" s="286"/>
      <c r="K8" s="19"/>
      <c r="L8" s="19"/>
    </row>
    <row r="9" spans="1:12" s="20" customFormat="1" ht="12.75">
      <c r="A9" s="43"/>
      <c r="B9" s="128"/>
      <c r="C9" s="18"/>
      <c r="D9" s="136"/>
      <c r="E9" s="69"/>
      <c r="F9" s="139"/>
      <c r="G9" s="73"/>
      <c r="H9" s="278"/>
      <c r="I9" s="73"/>
      <c r="J9" s="286"/>
      <c r="K9" s="19"/>
      <c r="L9" s="19"/>
    </row>
    <row r="10" spans="1:12" s="20" customFormat="1" ht="12.75">
      <c r="A10" s="43"/>
      <c r="B10" s="44" t="s">
        <v>49</v>
      </c>
      <c r="C10" s="18"/>
      <c r="D10" s="136"/>
      <c r="E10" s="69"/>
      <c r="F10" s="139"/>
      <c r="G10" s="73">
        <v>20515</v>
      </c>
      <c r="H10" s="278"/>
      <c r="I10" s="73">
        <v>16520</v>
      </c>
      <c r="J10" s="286"/>
      <c r="K10" s="19"/>
      <c r="L10" s="19"/>
    </row>
    <row r="11" spans="1:12" s="20" customFormat="1" ht="12.75">
      <c r="A11" s="43"/>
      <c r="B11" s="44"/>
      <c r="C11" s="18"/>
      <c r="D11" s="136"/>
      <c r="E11" s="69"/>
      <c r="F11" s="139"/>
      <c r="G11" s="73"/>
      <c r="H11" s="277"/>
      <c r="I11" s="73"/>
      <c r="J11" s="286"/>
      <c r="K11" s="19"/>
      <c r="L11" s="19"/>
    </row>
    <row r="12" spans="1:12" s="20" customFormat="1" ht="12.75">
      <c r="A12" s="43"/>
      <c r="B12" s="44" t="s">
        <v>176</v>
      </c>
      <c r="C12" s="18"/>
      <c r="D12" s="136"/>
      <c r="E12" s="69"/>
      <c r="F12" s="139"/>
      <c r="G12" s="73">
        <v>40715</v>
      </c>
      <c r="H12" s="277"/>
      <c r="I12" s="73">
        <v>32118</v>
      </c>
      <c r="J12" s="286"/>
      <c r="K12" s="19"/>
      <c r="L12" s="19"/>
    </row>
    <row r="13" spans="1:12" s="20" customFormat="1" ht="12.75">
      <c r="A13" s="43"/>
      <c r="B13" s="44"/>
      <c r="C13" s="18"/>
      <c r="D13" s="136"/>
      <c r="E13" s="69"/>
      <c r="F13" s="139"/>
      <c r="G13" s="73"/>
      <c r="H13" s="277"/>
      <c r="I13" s="73"/>
      <c r="J13" s="286"/>
      <c r="K13" s="19"/>
      <c r="L13" s="19"/>
    </row>
    <row r="14" spans="1:12" s="8" customFormat="1" ht="12.75">
      <c r="A14" s="43"/>
      <c r="B14" s="44" t="s">
        <v>50</v>
      </c>
      <c r="C14" s="18"/>
      <c r="D14" s="136"/>
      <c r="E14" s="69"/>
      <c r="F14" s="139"/>
      <c r="G14" s="73">
        <v>18315</v>
      </c>
      <c r="H14" s="277"/>
      <c r="I14" s="73">
        <v>14610</v>
      </c>
      <c r="J14" s="286"/>
      <c r="K14" s="133"/>
      <c r="L14" s="133"/>
    </row>
    <row r="15" spans="1:12" s="20" customFormat="1" ht="12.75">
      <c r="A15" s="134"/>
      <c r="B15" s="135"/>
      <c r="C15" s="137"/>
      <c r="D15" s="136"/>
      <c r="E15" s="69"/>
      <c r="F15" s="139"/>
      <c r="G15" s="73"/>
      <c r="H15" s="278"/>
      <c r="I15" s="73"/>
      <c r="J15" s="286"/>
      <c r="K15" s="19"/>
      <c r="L15" s="19"/>
    </row>
    <row r="16" spans="1:12" s="20" customFormat="1" ht="12.75">
      <c r="A16" s="43"/>
      <c r="B16" s="44" t="s">
        <v>51</v>
      </c>
      <c r="C16" s="18"/>
      <c r="D16" s="136"/>
      <c r="E16" s="69"/>
      <c r="F16" s="139"/>
      <c r="G16" s="73">
        <v>8750</v>
      </c>
      <c r="H16" s="278"/>
      <c r="I16" s="73">
        <v>7912</v>
      </c>
      <c r="J16" s="286"/>
      <c r="K16" s="19"/>
      <c r="L16" s="19"/>
    </row>
    <row r="17" spans="1:12" s="20" customFormat="1" ht="12.75">
      <c r="A17" s="43"/>
      <c r="B17" s="44"/>
      <c r="C17" s="18"/>
      <c r="D17" s="136"/>
      <c r="E17" s="69"/>
      <c r="F17" s="139"/>
      <c r="G17" s="275"/>
      <c r="H17" s="279"/>
      <c r="I17" s="275"/>
      <c r="J17" s="286"/>
      <c r="K17" s="19"/>
      <c r="L17" s="19"/>
    </row>
    <row r="18" spans="1:12" s="20" customFormat="1" ht="12.75">
      <c r="A18" s="43"/>
      <c r="B18" s="44" t="s">
        <v>52</v>
      </c>
      <c r="C18" s="18"/>
      <c r="D18" s="136"/>
      <c r="E18" s="69"/>
      <c r="F18" s="139"/>
      <c r="G18" s="73">
        <v>20750</v>
      </c>
      <c r="H18" s="278"/>
      <c r="I18" s="73">
        <v>18140</v>
      </c>
      <c r="J18" s="286"/>
      <c r="K18" s="19"/>
      <c r="L18" s="19"/>
    </row>
    <row r="19" spans="1:12" s="20" customFormat="1" ht="12.75">
      <c r="A19" s="43"/>
      <c r="B19" s="44"/>
      <c r="C19" s="18"/>
      <c r="D19" s="136"/>
      <c r="E19" s="69"/>
      <c r="F19" s="139"/>
      <c r="G19" s="73"/>
      <c r="H19" s="278"/>
      <c r="I19" s="73"/>
      <c r="J19" s="286"/>
      <c r="K19" s="19"/>
      <c r="L19" s="19"/>
    </row>
    <row r="20" spans="1:12" s="20" customFormat="1" ht="12.75">
      <c r="A20" s="43"/>
      <c r="B20" s="44" t="s">
        <v>182</v>
      </c>
      <c r="C20" s="18"/>
      <c r="D20" s="136"/>
      <c r="E20" s="69"/>
      <c r="F20" s="139"/>
      <c r="G20" s="73">
        <v>17840</v>
      </c>
      <c r="H20" s="277"/>
      <c r="I20" s="73">
        <v>15350</v>
      </c>
      <c r="J20" s="286"/>
      <c r="K20" s="19"/>
      <c r="L20" s="19"/>
    </row>
    <row r="21" spans="1:12" s="20" customFormat="1" ht="12.75">
      <c r="A21" s="43"/>
      <c r="B21" s="44"/>
      <c r="C21" s="18"/>
      <c r="D21" s="136"/>
      <c r="E21" s="69"/>
      <c r="F21" s="139"/>
      <c r="G21" s="275"/>
      <c r="H21" s="280"/>
      <c r="I21" s="275"/>
      <c r="J21" s="286"/>
      <c r="K21" s="19"/>
      <c r="L21" s="19"/>
    </row>
    <row r="22" spans="1:12" s="20" customFormat="1" ht="12.75">
      <c r="A22" s="43"/>
      <c r="B22" s="44" t="s">
        <v>53</v>
      </c>
      <c r="C22" s="18"/>
      <c r="D22" s="136"/>
      <c r="E22" s="69"/>
      <c r="F22" s="158"/>
      <c r="G22" s="73">
        <v>25678</v>
      </c>
      <c r="H22" s="277"/>
      <c r="I22" s="73">
        <f>23252+39272</f>
        <v>62524</v>
      </c>
      <c r="J22" s="286"/>
      <c r="K22" s="19"/>
      <c r="L22" s="19"/>
    </row>
    <row r="23" spans="1:12" s="20" customFormat="1" ht="12.75">
      <c r="A23" s="43"/>
      <c r="B23" s="44"/>
      <c r="C23" s="18"/>
      <c r="D23" s="136"/>
      <c r="E23" s="69"/>
      <c r="F23" s="139"/>
      <c r="G23" s="281"/>
      <c r="H23" s="282"/>
      <c r="I23" s="281"/>
      <c r="J23" s="286"/>
      <c r="K23" s="19"/>
      <c r="L23" s="19"/>
    </row>
    <row r="24" spans="1:12" s="20" customFormat="1" ht="12.75">
      <c r="A24" s="43"/>
      <c r="B24" s="44"/>
      <c r="C24" s="18"/>
      <c r="D24" s="136"/>
      <c r="E24" s="69"/>
      <c r="F24" s="139"/>
      <c r="G24" s="73"/>
      <c r="H24" s="277"/>
      <c r="I24" s="73"/>
      <c r="J24" s="286"/>
      <c r="K24" s="19"/>
      <c r="L24" s="19"/>
    </row>
    <row r="25" spans="1:12" s="20" customFormat="1" ht="13.5" thickBot="1">
      <c r="A25" s="43"/>
      <c r="B25" s="44"/>
      <c r="C25" s="138"/>
      <c r="D25" s="136"/>
      <c r="E25" s="169"/>
      <c r="F25" s="139"/>
      <c r="G25" s="283">
        <f>SUM(G8:G22)</f>
        <v>335000</v>
      </c>
      <c r="H25" s="284"/>
      <c r="I25" s="276">
        <f>SUM(I8:I22)</f>
        <v>224490</v>
      </c>
      <c r="J25" s="239"/>
      <c r="K25" s="19"/>
      <c r="L25" s="19"/>
    </row>
    <row r="26" spans="1:10" s="140" customFormat="1" ht="13.5" thickTop="1">
      <c r="A26" s="43"/>
      <c r="B26" s="44"/>
      <c r="C26" s="18"/>
      <c r="D26" s="18"/>
      <c r="E26" s="69"/>
      <c r="F26" s="139"/>
      <c r="G26" s="69"/>
      <c r="H26" s="161"/>
      <c r="I26" s="69"/>
      <c r="J26" s="286"/>
    </row>
    <row r="27" spans="1:10" s="140" customFormat="1" ht="12.75">
      <c r="A27" s="134"/>
      <c r="B27" s="44" t="s">
        <v>54</v>
      </c>
      <c r="C27" s="137"/>
      <c r="D27" s="137"/>
      <c r="E27" s="170"/>
      <c r="F27" s="139"/>
      <c r="G27" s="69"/>
      <c r="H27" s="161"/>
      <c r="I27" s="69"/>
      <c r="J27" s="286"/>
    </row>
    <row r="28" spans="1:10" s="140" customFormat="1" ht="12.75">
      <c r="A28" s="134"/>
      <c r="B28" s="253" t="s">
        <v>55</v>
      </c>
      <c r="C28" s="137"/>
      <c r="D28" s="137"/>
      <c r="E28" s="170"/>
      <c r="F28" s="139"/>
      <c r="G28" s="69"/>
      <c r="H28" s="139"/>
      <c r="I28" s="69"/>
      <c r="J28" s="286"/>
    </row>
    <row r="29" spans="1:10" s="140" customFormat="1" ht="12.75">
      <c r="A29" s="134"/>
      <c r="B29" s="256"/>
      <c r="C29" s="137"/>
      <c r="D29" s="137"/>
      <c r="E29" s="170"/>
      <c r="F29" s="139"/>
      <c r="G29" s="69"/>
      <c r="H29" s="139"/>
      <c r="I29" s="69"/>
      <c r="J29" s="286"/>
    </row>
    <row r="30" spans="1:10" s="140" customFormat="1" ht="12.75">
      <c r="A30" s="134"/>
      <c r="B30" s="252"/>
      <c r="C30" s="137"/>
      <c r="D30" s="137"/>
      <c r="E30" s="170"/>
      <c r="F30" s="139"/>
      <c r="G30" s="69"/>
      <c r="H30" s="161"/>
      <c r="I30" s="69"/>
      <c r="J30" s="286"/>
    </row>
    <row r="31" spans="1:10" s="140" customFormat="1" ht="12.75">
      <c r="A31" s="134"/>
      <c r="B31" s="253"/>
      <c r="C31" s="137"/>
      <c r="D31" s="137"/>
      <c r="E31" s="170"/>
      <c r="F31" s="139"/>
      <c r="G31" s="69"/>
      <c r="H31" s="161"/>
      <c r="I31" s="69"/>
      <c r="J31" s="286"/>
    </row>
    <row r="32" spans="1:10" s="140" customFormat="1" ht="12.75">
      <c r="A32" s="134"/>
      <c r="B32" s="252" t="s">
        <v>167</v>
      </c>
      <c r="C32" s="137"/>
      <c r="D32" s="137"/>
      <c r="E32" s="170"/>
      <c r="F32" s="139"/>
      <c r="G32" s="69"/>
      <c r="H32" s="139"/>
      <c r="I32" s="69"/>
      <c r="J32" s="286"/>
    </row>
    <row r="33" spans="1:12" s="20" customFormat="1" ht="12.75">
      <c r="A33" s="134"/>
      <c r="B33" s="252" t="s">
        <v>168</v>
      </c>
      <c r="C33" s="137"/>
      <c r="D33" s="137"/>
      <c r="E33" s="170"/>
      <c r="F33" s="139"/>
      <c r="G33" s="69"/>
      <c r="H33" s="139"/>
      <c r="I33" s="69"/>
      <c r="J33" s="286"/>
      <c r="K33" s="19"/>
      <c r="L33" s="19"/>
    </row>
    <row r="34" spans="1:12" ht="12.75">
      <c r="A34" s="43"/>
      <c r="B34" s="44"/>
      <c r="C34" s="18"/>
      <c r="D34" s="18"/>
      <c r="E34" s="69"/>
      <c r="F34" s="60"/>
      <c r="G34" s="69"/>
      <c r="H34" s="60"/>
      <c r="I34" s="69"/>
      <c r="J34" s="240"/>
      <c r="K34" s="125"/>
      <c r="L34" s="125"/>
    </row>
    <row r="35" spans="1:12" ht="12.75">
      <c r="A35" s="134"/>
      <c r="B35" s="135"/>
      <c r="C35" s="137"/>
      <c r="D35" s="137"/>
      <c r="E35" s="170"/>
      <c r="F35" s="159"/>
      <c r="G35" s="170"/>
      <c r="H35" s="159"/>
      <c r="I35" s="170"/>
      <c r="J35" s="240"/>
      <c r="K35" s="125"/>
      <c r="L35" s="125"/>
    </row>
    <row r="36" spans="1:12" ht="12.75">
      <c r="A36" s="134"/>
      <c r="B36" s="135"/>
      <c r="C36" s="137"/>
      <c r="D36" s="137"/>
      <c r="E36" s="170"/>
      <c r="F36" s="159"/>
      <c r="G36" s="170"/>
      <c r="H36" s="159"/>
      <c r="I36" s="170"/>
      <c r="J36" s="240"/>
      <c r="K36" s="125"/>
      <c r="L36" s="125"/>
    </row>
    <row r="37" spans="1:12" ht="12.75">
      <c r="A37" s="134"/>
      <c r="B37" s="135"/>
      <c r="C37" s="137"/>
      <c r="D37" s="137"/>
      <c r="E37" s="170"/>
      <c r="F37" s="159"/>
      <c r="G37" s="170"/>
      <c r="H37" s="159"/>
      <c r="I37" s="170"/>
      <c r="J37" s="240"/>
      <c r="K37" s="125"/>
      <c r="L37" s="125"/>
    </row>
    <row r="38" spans="1:12" ht="12.75">
      <c r="A38" s="134"/>
      <c r="B38" s="135"/>
      <c r="C38" s="137"/>
      <c r="D38" s="137"/>
      <c r="E38" s="170"/>
      <c r="F38" s="159"/>
      <c r="G38" s="170"/>
      <c r="H38" s="159"/>
      <c r="I38" s="170"/>
      <c r="J38" s="240"/>
      <c r="K38" s="125"/>
      <c r="L38" s="125"/>
    </row>
    <row r="39" spans="1:12" ht="12.75">
      <c r="A39" s="134"/>
      <c r="B39" s="135"/>
      <c r="C39" s="137"/>
      <c r="D39" s="137"/>
      <c r="E39" s="170"/>
      <c r="F39" s="159"/>
      <c r="G39" s="170"/>
      <c r="H39" s="159"/>
      <c r="I39" s="170"/>
      <c r="J39" s="240"/>
      <c r="K39" s="125"/>
      <c r="L39" s="125"/>
    </row>
    <row r="40" spans="1:12" ht="12.75">
      <c r="A40" s="134"/>
      <c r="B40" s="135"/>
      <c r="C40" s="137"/>
      <c r="D40" s="137"/>
      <c r="E40" s="170"/>
      <c r="F40" s="159"/>
      <c r="G40" s="170"/>
      <c r="H40" s="159"/>
      <c r="I40" s="170"/>
      <c r="J40" s="240"/>
      <c r="K40" s="125"/>
      <c r="L40" s="125"/>
    </row>
    <row r="41" spans="1:12" ht="12.75">
      <c r="A41" s="134"/>
      <c r="B41" s="135"/>
      <c r="C41" s="137"/>
      <c r="D41" s="137"/>
      <c r="E41" s="170"/>
      <c r="F41" s="159"/>
      <c r="G41" s="170"/>
      <c r="H41" s="159"/>
      <c r="I41" s="170"/>
      <c r="J41" s="240"/>
      <c r="K41" s="125"/>
      <c r="L41" s="125"/>
    </row>
    <row r="42" spans="1:12" ht="12.75">
      <c r="A42" s="134"/>
      <c r="B42" s="135"/>
      <c r="C42" s="137"/>
      <c r="D42" s="137"/>
      <c r="E42" s="170"/>
      <c r="F42" s="159"/>
      <c r="G42" s="170"/>
      <c r="H42" s="159"/>
      <c r="I42" s="170"/>
      <c r="J42" s="240"/>
      <c r="K42" s="125"/>
      <c r="L42" s="125"/>
    </row>
    <row r="43" spans="1:12" ht="12.75">
      <c r="A43" s="134"/>
      <c r="B43" s="135"/>
      <c r="C43" s="137"/>
      <c r="D43" s="137"/>
      <c r="E43" s="170"/>
      <c r="F43" s="159"/>
      <c r="G43" s="170"/>
      <c r="H43" s="159"/>
      <c r="I43" s="170"/>
      <c r="J43" s="240"/>
      <c r="K43" s="125"/>
      <c r="L43" s="125"/>
    </row>
    <row r="44" spans="1:12" ht="12.75">
      <c r="A44" s="134"/>
      <c r="B44" s="135"/>
      <c r="C44" s="35"/>
      <c r="D44" s="35"/>
      <c r="E44" s="70"/>
      <c r="F44" s="79"/>
      <c r="G44" s="70"/>
      <c r="H44" s="79"/>
      <c r="I44" s="70"/>
      <c r="J44" s="240"/>
      <c r="K44" s="125"/>
      <c r="L44" s="125"/>
    </row>
    <row r="45" spans="1:12" ht="12.75">
      <c r="A45" s="134"/>
      <c r="B45" s="135"/>
      <c r="C45" s="137"/>
      <c r="D45" s="137"/>
      <c r="E45" s="170"/>
      <c r="F45" s="159"/>
      <c r="G45" s="170"/>
      <c r="H45" s="159"/>
      <c r="I45" s="170"/>
      <c r="J45" s="240"/>
      <c r="K45" s="125"/>
      <c r="L45" s="125"/>
    </row>
    <row r="46" spans="1:12" ht="13.5" thickBot="1">
      <c r="A46" s="142"/>
      <c r="B46" s="143"/>
      <c r="C46" s="144"/>
      <c r="D46" s="144"/>
      <c r="E46" s="171"/>
      <c r="F46" s="160"/>
      <c r="G46" s="171"/>
      <c r="H46" s="160"/>
      <c r="I46" s="174"/>
      <c r="J46" s="287"/>
      <c r="K46" s="125"/>
      <c r="L46" s="125"/>
    </row>
    <row r="47" spans="1:14" ht="13.5" thickTop="1">
      <c r="A47" s="145"/>
      <c r="B47" s="145"/>
      <c r="C47" s="146"/>
      <c r="D47" s="146"/>
      <c r="E47" s="146"/>
      <c r="F47" s="146"/>
      <c r="G47" s="146"/>
      <c r="H47" s="146"/>
      <c r="I47" s="147"/>
      <c r="J47" s="140"/>
      <c r="K47" s="147"/>
      <c r="L47" s="147"/>
      <c r="M47" s="125"/>
      <c r="N47" s="125"/>
    </row>
    <row r="48" spans="1:14" ht="12.75">
      <c r="A48" s="145"/>
      <c r="B48" s="145"/>
      <c r="C48" s="146"/>
      <c r="D48" s="146"/>
      <c r="E48" s="146"/>
      <c r="F48" s="146"/>
      <c r="G48" s="146"/>
      <c r="H48" s="146"/>
      <c r="I48" s="147"/>
      <c r="J48" s="140"/>
      <c r="K48" s="147"/>
      <c r="L48" s="147"/>
      <c r="M48" s="125"/>
      <c r="N48" s="125"/>
    </row>
    <row r="49" spans="1:14" ht="12.75">
      <c r="A49" s="132"/>
      <c r="B49" s="132"/>
      <c r="C49" s="147"/>
      <c r="D49" s="147"/>
      <c r="E49" s="147"/>
      <c r="F49" s="147"/>
      <c r="G49" s="147"/>
      <c r="H49" s="147"/>
      <c r="I49" s="147"/>
      <c r="J49" s="140"/>
      <c r="K49" s="147"/>
      <c r="L49" s="147"/>
      <c r="M49" s="125"/>
      <c r="N49" s="125"/>
    </row>
    <row r="50" spans="1:14" s="151" customFormat="1" ht="12.75">
      <c r="A50" s="148"/>
      <c r="B50" s="148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50"/>
      <c r="N50" s="150"/>
    </row>
    <row r="51" spans="1:14" ht="12.75">
      <c r="A51" s="132"/>
      <c r="B51" s="132"/>
      <c r="C51" s="147"/>
      <c r="D51" s="147"/>
      <c r="E51" s="147"/>
      <c r="F51" s="147"/>
      <c r="G51" s="147"/>
      <c r="H51" s="147"/>
      <c r="I51" s="147"/>
      <c r="J51" s="140"/>
      <c r="K51" s="147"/>
      <c r="L51" s="147"/>
      <c r="M51" s="125"/>
      <c r="N51" s="125"/>
    </row>
    <row r="52" spans="1:14" ht="12.75">
      <c r="A52" s="132"/>
      <c r="B52" s="152"/>
      <c r="C52" s="147"/>
      <c r="D52" s="147"/>
      <c r="E52" s="147"/>
      <c r="F52" s="147"/>
      <c r="G52" s="147"/>
      <c r="H52" s="147"/>
      <c r="I52" s="147"/>
      <c r="J52" s="140"/>
      <c r="K52" s="147"/>
      <c r="L52" s="147"/>
      <c r="M52" s="125"/>
      <c r="N52" s="125"/>
    </row>
    <row r="53" spans="1:14" ht="12.75">
      <c r="A53" s="153"/>
      <c r="B53" s="154"/>
      <c r="C53" s="155"/>
      <c r="D53" s="155"/>
      <c r="E53" s="155"/>
      <c r="F53" s="155"/>
      <c r="G53" s="155"/>
      <c r="H53" s="155"/>
      <c r="I53" s="155"/>
      <c r="J53" s="140"/>
      <c r="K53" s="147"/>
      <c r="L53" s="147"/>
      <c r="M53" s="125"/>
      <c r="N53" s="125"/>
    </row>
    <row r="54" spans="1:14" ht="12.75">
      <c r="A54" s="153"/>
      <c r="B54" s="154"/>
      <c r="C54" s="155"/>
      <c r="D54" s="155"/>
      <c r="E54" s="155"/>
      <c r="F54" s="155"/>
      <c r="G54" s="155"/>
      <c r="H54" s="155"/>
      <c r="I54" s="155"/>
      <c r="J54" s="140"/>
      <c r="K54" s="147"/>
      <c r="L54" s="147"/>
      <c r="M54" s="125"/>
      <c r="N54" s="125"/>
    </row>
    <row r="55" spans="1:14" ht="12.75">
      <c r="A55" s="132"/>
      <c r="B55" s="132"/>
      <c r="C55" s="147"/>
      <c r="D55" s="147"/>
      <c r="E55" s="147"/>
      <c r="F55" s="147"/>
      <c r="G55" s="147"/>
      <c r="H55" s="147"/>
      <c r="I55" s="147"/>
      <c r="J55" s="140"/>
      <c r="K55" s="147"/>
      <c r="L55" s="147"/>
      <c r="M55" s="125"/>
      <c r="N55" s="125"/>
    </row>
    <row r="56" spans="1:14" ht="12.75">
      <c r="A56" s="132"/>
      <c r="B56" s="132"/>
      <c r="C56" s="147"/>
      <c r="D56" s="147"/>
      <c r="E56" s="147"/>
      <c r="F56" s="147"/>
      <c r="G56" s="147"/>
      <c r="H56" s="147"/>
      <c r="I56" s="147"/>
      <c r="J56" s="140"/>
      <c r="K56" s="147"/>
      <c r="L56" s="147"/>
      <c r="M56" s="125"/>
      <c r="N56" s="125"/>
    </row>
    <row r="57" spans="1:14" ht="12.75">
      <c r="A57" s="132"/>
      <c r="B57" s="132"/>
      <c r="C57" s="147"/>
      <c r="D57" s="147"/>
      <c r="E57" s="147"/>
      <c r="F57" s="147"/>
      <c r="G57" s="147"/>
      <c r="H57" s="147"/>
      <c r="I57" s="147"/>
      <c r="J57" s="140"/>
      <c r="K57" s="147"/>
      <c r="L57" s="147"/>
      <c r="M57" s="125"/>
      <c r="N57" s="125"/>
    </row>
    <row r="58" spans="1:14" ht="12.75">
      <c r="A58" s="132"/>
      <c r="B58" s="132"/>
      <c r="C58" s="147"/>
      <c r="D58" s="147"/>
      <c r="E58" s="147"/>
      <c r="F58" s="147"/>
      <c r="G58" s="147"/>
      <c r="H58" s="147"/>
      <c r="I58" s="147"/>
      <c r="J58" s="140"/>
      <c r="K58" s="147"/>
      <c r="L58" s="147"/>
      <c r="M58" s="125"/>
      <c r="N58" s="125"/>
    </row>
    <row r="59" spans="1:14" ht="12.75">
      <c r="A59" s="132"/>
      <c r="B59" s="132"/>
      <c r="C59" s="147"/>
      <c r="D59" s="147"/>
      <c r="E59" s="147"/>
      <c r="F59" s="147"/>
      <c r="G59" s="147"/>
      <c r="H59" s="147"/>
      <c r="I59" s="147"/>
      <c r="J59" s="140"/>
      <c r="K59" s="147"/>
      <c r="L59" s="147"/>
      <c r="M59" s="125"/>
      <c r="N59" s="125"/>
    </row>
    <row r="60" spans="1:14" ht="12.75">
      <c r="A60" s="132"/>
      <c r="B60" s="132"/>
      <c r="C60" s="147"/>
      <c r="D60" s="147"/>
      <c r="E60" s="147"/>
      <c r="F60" s="147"/>
      <c r="G60" s="147"/>
      <c r="H60" s="147"/>
      <c r="I60" s="147"/>
      <c r="J60" s="140"/>
      <c r="K60" s="147"/>
      <c r="L60" s="147"/>
      <c r="M60" s="125"/>
      <c r="N60" s="125"/>
    </row>
    <row r="61" spans="1:14" ht="12.75">
      <c r="A61" s="132"/>
      <c r="B61" s="132"/>
      <c r="C61" s="147"/>
      <c r="D61" s="147"/>
      <c r="E61" s="147"/>
      <c r="F61" s="147"/>
      <c r="G61" s="147"/>
      <c r="H61" s="147"/>
      <c r="I61" s="147"/>
      <c r="J61" s="140"/>
      <c r="K61" s="147"/>
      <c r="L61" s="147"/>
      <c r="M61" s="125"/>
      <c r="N61" s="125"/>
    </row>
    <row r="62" spans="1:14" ht="12.75">
      <c r="A62" s="132"/>
      <c r="B62" s="132"/>
      <c r="C62" s="147"/>
      <c r="D62" s="147"/>
      <c r="E62" s="147"/>
      <c r="F62" s="147"/>
      <c r="G62" s="147"/>
      <c r="H62" s="147"/>
      <c r="I62" s="147"/>
      <c r="J62" s="140"/>
      <c r="K62" s="147"/>
      <c r="L62" s="147"/>
      <c r="M62" s="125"/>
      <c r="N62" s="125"/>
    </row>
    <row r="63" spans="1:14" ht="12.75">
      <c r="A63" s="132"/>
      <c r="B63" s="132"/>
      <c r="C63" s="147"/>
      <c r="D63" s="147"/>
      <c r="E63" s="147"/>
      <c r="F63" s="147"/>
      <c r="G63" s="147"/>
      <c r="H63" s="147"/>
      <c r="I63" s="147"/>
      <c r="J63" s="140"/>
      <c r="K63" s="147"/>
      <c r="L63" s="147"/>
      <c r="M63" s="125"/>
      <c r="N63" s="125"/>
    </row>
    <row r="64" spans="1:14" ht="12.75">
      <c r="A64" s="132"/>
      <c r="B64" s="132"/>
      <c r="C64" s="147"/>
      <c r="D64" s="147"/>
      <c r="E64" s="147"/>
      <c r="F64" s="147"/>
      <c r="G64" s="147"/>
      <c r="H64" s="147"/>
      <c r="I64" s="147"/>
      <c r="J64" s="140"/>
      <c r="K64" s="147"/>
      <c r="L64" s="147"/>
      <c r="M64" s="125"/>
      <c r="N64" s="125"/>
    </row>
    <row r="65" spans="1:14" ht="12.75">
      <c r="A65" s="132"/>
      <c r="B65" s="132"/>
      <c r="C65" s="147"/>
      <c r="D65" s="147"/>
      <c r="E65" s="147"/>
      <c r="F65" s="147"/>
      <c r="G65" s="147"/>
      <c r="H65" s="147"/>
      <c r="I65" s="147"/>
      <c r="J65" s="140"/>
      <c r="K65" s="147"/>
      <c r="L65" s="147"/>
      <c r="M65" s="125"/>
      <c r="N65" s="125"/>
    </row>
    <row r="66" spans="1:14" ht="12.75">
      <c r="A66" s="132"/>
      <c r="B66" s="132"/>
      <c r="C66" s="147"/>
      <c r="D66" s="147"/>
      <c r="E66" s="147"/>
      <c r="F66" s="147"/>
      <c r="G66" s="147"/>
      <c r="H66" s="147"/>
      <c r="I66" s="147"/>
      <c r="J66" s="140"/>
      <c r="K66" s="147"/>
      <c r="L66" s="147"/>
      <c r="M66" s="125"/>
      <c r="N66" s="125"/>
    </row>
    <row r="67" spans="1:14" ht="12.75">
      <c r="A67" s="132"/>
      <c r="B67" s="132"/>
      <c r="C67" s="147"/>
      <c r="D67" s="147"/>
      <c r="E67" s="147"/>
      <c r="F67" s="147"/>
      <c r="G67" s="147"/>
      <c r="H67" s="147"/>
      <c r="I67" s="147"/>
      <c r="J67" s="140"/>
      <c r="K67" s="147"/>
      <c r="L67" s="147"/>
      <c r="M67" s="125"/>
      <c r="N67" s="125"/>
    </row>
    <row r="68" spans="1:14" ht="12.75">
      <c r="A68" s="132"/>
      <c r="B68" s="132"/>
      <c r="C68" s="147"/>
      <c r="D68" s="147"/>
      <c r="E68" s="147"/>
      <c r="F68" s="147"/>
      <c r="G68" s="147"/>
      <c r="H68" s="147"/>
      <c r="I68" s="147"/>
      <c r="J68" s="140"/>
      <c r="K68" s="147"/>
      <c r="L68" s="147"/>
      <c r="M68" s="125"/>
      <c r="N68" s="125"/>
    </row>
    <row r="69" spans="1:14" ht="12.75">
      <c r="A69" s="132"/>
      <c r="B69" s="132"/>
      <c r="C69" s="147"/>
      <c r="D69" s="147"/>
      <c r="E69" s="147"/>
      <c r="F69" s="147"/>
      <c r="G69" s="147"/>
      <c r="H69" s="147"/>
      <c r="I69" s="147"/>
      <c r="J69" s="140"/>
      <c r="K69" s="147"/>
      <c r="L69" s="147"/>
      <c r="M69" s="125"/>
      <c r="N69" s="125"/>
    </row>
    <row r="70" spans="1:14" ht="12.75">
      <c r="A70" s="132"/>
      <c r="B70" s="132"/>
      <c r="C70" s="147"/>
      <c r="D70" s="147"/>
      <c r="E70" s="147"/>
      <c r="F70" s="147"/>
      <c r="G70" s="147"/>
      <c r="H70" s="147"/>
      <c r="I70" s="147"/>
      <c r="J70" s="140"/>
      <c r="K70" s="147"/>
      <c r="L70" s="147"/>
      <c r="M70" s="125"/>
      <c r="N70" s="125"/>
    </row>
    <row r="71" spans="1:14" ht="12.75">
      <c r="A71" s="132"/>
      <c r="B71" s="132"/>
      <c r="C71" s="147"/>
      <c r="D71" s="147"/>
      <c r="E71" s="147"/>
      <c r="F71" s="147"/>
      <c r="G71" s="147"/>
      <c r="H71" s="147"/>
      <c r="I71" s="147"/>
      <c r="J71" s="140"/>
      <c r="K71" s="147"/>
      <c r="L71" s="147"/>
      <c r="M71" s="125"/>
      <c r="N71" s="125"/>
    </row>
    <row r="72" spans="1:14" ht="12.75">
      <c r="A72" s="132"/>
      <c r="B72" s="132"/>
      <c r="C72" s="147"/>
      <c r="D72" s="147"/>
      <c r="E72" s="147"/>
      <c r="F72" s="147"/>
      <c r="G72" s="147"/>
      <c r="H72" s="147"/>
      <c r="I72" s="147"/>
      <c r="J72" s="140"/>
      <c r="K72" s="147"/>
      <c r="L72" s="147"/>
      <c r="M72" s="125"/>
      <c r="N72" s="125"/>
    </row>
    <row r="73" spans="1:14" ht="12.75">
      <c r="A73" s="132"/>
      <c r="B73" s="132"/>
      <c r="C73" s="147"/>
      <c r="D73" s="147"/>
      <c r="E73" s="147"/>
      <c r="F73" s="147"/>
      <c r="G73" s="147"/>
      <c r="H73" s="147"/>
      <c r="I73" s="147"/>
      <c r="J73" s="140"/>
      <c r="K73" s="147"/>
      <c r="L73" s="147"/>
      <c r="M73" s="125"/>
      <c r="N73" s="125"/>
    </row>
    <row r="74" spans="1:22" ht="12.75">
      <c r="A74" s="132"/>
      <c r="B74" s="132"/>
      <c r="C74" s="147"/>
      <c r="D74" s="147"/>
      <c r="E74" s="147"/>
      <c r="F74" s="147"/>
      <c r="G74" s="147"/>
      <c r="H74" s="147"/>
      <c r="I74" s="147"/>
      <c r="J74" s="140"/>
      <c r="K74" s="147"/>
      <c r="L74" s="147"/>
      <c r="M74" s="147"/>
      <c r="N74" s="147"/>
      <c r="O74" s="125"/>
      <c r="P74" s="125"/>
      <c r="Q74" s="125"/>
      <c r="R74" s="125"/>
      <c r="S74" s="125"/>
      <c r="T74" s="125"/>
      <c r="U74" s="125"/>
      <c r="V74" s="125"/>
    </row>
    <row r="75" spans="1:14" ht="12.75">
      <c r="A75" s="132"/>
      <c r="B75" s="132"/>
      <c r="C75" s="132"/>
      <c r="D75" s="132"/>
      <c r="E75" s="132"/>
      <c r="F75" s="132"/>
      <c r="H75" s="132"/>
      <c r="J75" s="41"/>
      <c r="L75" s="132"/>
      <c r="M75" s="132"/>
      <c r="N75" s="132"/>
    </row>
    <row r="76" spans="1:14" ht="12.75">
      <c r="A76" s="132"/>
      <c r="B76" s="132"/>
      <c r="C76" s="132"/>
      <c r="D76" s="132"/>
      <c r="E76" s="132"/>
      <c r="F76" s="132"/>
      <c r="H76" s="132"/>
      <c r="J76" s="41"/>
      <c r="L76" s="132"/>
      <c r="M76" s="132"/>
      <c r="N76" s="132"/>
    </row>
    <row r="77" spans="1:14" ht="12.75">
      <c r="A77" s="132"/>
      <c r="B77" s="132"/>
      <c r="C77" s="132"/>
      <c r="D77" s="132"/>
      <c r="E77" s="132"/>
      <c r="F77" s="132"/>
      <c r="H77" s="132"/>
      <c r="J77" s="41"/>
      <c r="L77" s="132"/>
      <c r="M77" s="132"/>
      <c r="N77" s="132"/>
    </row>
    <row r="78" spans="1:14" ht="12.75">
      <c r="A78" s="132"/>
      <c r="B78" s="132"/>
      <c r="C78" s="132"/>
      <c r="D78" s="132"/>
      <c r="E78" s="132"/>
      <c r="F78" s="132"/>
      <c r="H78" s="132"/>
      <c r="J78" s="41"/>
      <c r="L78" s="132"/>
      <c r="M78" s="132"/>
      <c r="N78" s="132"/>
    </row>
    <row r="79" spans="1:14" ht="12.75">
      <c r="A79" s="132"/>
      <c r="B79" s="132"/>
      <c r="C79" s="132"/>
      <c r="D79" s="132"/>
      <c r="E79" s="132"/>
      <c r="F79" s="132"/>
      <c r="H79" s="132"/>
      <c r="J79" s="41"/>
      <c r="L79" s="132"/>
      <c r="M79" s="132"/>
      <c r="N79" s="132"/>
    </row>
    <row r="80" spans="1:14" ht="12.75">
      <c r="A80" s="132"/>
      <c r="B80" s="132"/>
      <c r="C80" s="132"/>
      <c r="D80" s="132"/>
      <c r="E80" s="132"/>
      <c r="F80" s="132"/>
      <c r="H80" s="132"/>
      <c r="J80" s="41"/>
      <c r="L80" s="132"/>
      <c r="M80" s="132"/>
      <c r="N80" s="132"/>
    </row>
    <row r="81" spans="1:14" ht="12.75">
      <c r="A81" s="132"/>
      <c r="B81" s="132"/>
      <c r="C81" s="132"/>
      <c r="D81" s="132"/>
      <c r="E81" s="132"/>
      <c r="F81" s="132"/>
      <c r="H81" s="132"/>
      <c r="J81" s="41"/>
      <c r="L81" s="132"/>
      <c r="M81" s="132"/>
      <c r="N81" s="132"/>
    </row>
    <row r="82" spans="1:14" ht="12.75">
      <c r="A82" s="132"/>
      <c r="B82" s="132"/>
      <c r="C82" s="132"/>
      <c r="D82" s="132"/>
      <c r="E82" s="132"/>
      <c r="F82" s="132"/>
      <c r="H82" s="132"/>
      <c r="J82" s="41"/>
      <c r="L82" s="132"/>
      <c r="M82" s="132"/>
      <c r="N82" s="132"/>
    </row>
    <row r="83" spans="1:14" ht="12.75">
      <c r="A83" s="132"/>
      <c r="B83" s="132"/>
      <c r="C83" s="132"/>
      <c r="D83" s="132"/>
      <c r="E83" s="132"/>
      <c r="F83" s="132"/>
      <c r="H83" s="132"/>
      <c r="J83" s="41"/>
      <c r="L83" s="132"/>
      <c r="M83" s="132"/>
      <c r="N83" s="132"/>
    </row>
    <row r="84" spans="1:14" ht="12.75">
      <c r="A84" s="132"/>
      <c r="B84" s="132"/>
      <c r="C84" s="132"/>
      <c r="D84" s="132"/>
      <c r="E84" s="132"/>
      <c r="F84" s="132"/>
      <c r="H84" s="132"/>
      <c r="J84" s="41"/>
      <c r="L84" s="132"/>
      <c r="M84" s="132"/>
      <c r="N84" s="132"/>
    </row>
    <row r="85" spans="1:14" ht="12.75">
      <c r="A85" s="132"/>
      <c r="B85" s="132"/>
      <c r="C85" s="132"/>
      <c r="D85" s="132"/>
      <c r="E85" s="132"/>
      <c r="F85" s="132"/>
      <c r="H85" s="132"/>
      <c r="J85" s="41"/>
      <c r="L85" s="132"/>
      <c r="M85" s="132"/>
      <c r="N85" s="132"/>
    </row>
    <row r="86" spans="1:14" ht="12.75">
      <c r="A86" s="132"/>
      <c r="B86" s="132"/>
      <c r="C86" s="132"/>
      <c r="D86" s="132"/>
      <c r="E86" s="132"/>
      <c r="F86" s="132"/>
      <c r="H86" s="132"/>
      <c r="J86" s="41"/>
      <c r="L86" s="132"/>
      <c r="M86" s="132"/>
      <c r="N86" s="132"/>
    </row>
    <row r="87" spans="1:14" ht="12.75">
      <c r="A87" s="132"/>
      <c r="B87" s="132"/>
      <c r="C87" s="132"/>
      <c r="D87" s="132"/>
      <c r="E87" s="132"/>
      <c r="F87" s="132"/>
      <c r="H87" s="132"/>
      <c r="J87" s="41"/>
      <c r="L87" s="132"/>
      <c r="M87" s="132"/>
      <c r="N87" s="132"/>
    </row>
    <row r="88" spans="1:14" ht="12.75">
      <c r="A88" s="132"/>
      <c r="B88" s="132"/>
      <c r="C88" s="132"/>
      <c r="D88" s="132"/>
      <c r="E88" s="132"/>
      <c r="F88" s="132"/>
      <c r="H88" s="132"/>
      <c r="J88" s="41"/>
      <c r="L88" s="132"/>
      <c r="M88" s="132"/>
      <c r="N88" s="132"/>
    </row>
    <row r="89" spans="1:14" ht="12.75">
      <c r="A89" s="132"/>
      <c r="B89" s="132"/>
      <c r="C89" s="132"/>
      <c r="D89" s="132"/>
      <c r="E89" s="132"/>
      <c r="F89" s="132"/>
      <c r="H89" s="132"/>
      <c r="J89" s="41"/>
      <c r="L89" s="132"/>
      <c r="M89" s="132"/>
      <c r="N89" s="132"/>
    </row>
    <row r="90" spans="1:14" ht="12.75">
      <c r="A90" s="132"/>
      <c r="B90" s="132"/>
      <c r="C90" s="132"/>
      <c r="D90" s="132"/>
      <c r="E90" s="132"/>
      <c r="F90" s="132"/>
      <c r="H90" s="132"/>
      <c r="J90" s="41"/>
      <c r="L90" s="132"/>
      <c r="M90" s="132"/>
      <c r="N90" s="132"/>
    </row>
    <row r="91" spans="1:14" ht="12.75">
      <c r="A91" s="132"/>
      <c r="B91" s="132"/>
      <c r="C91" s="132"/>
      <c r="D91" s="132"/>
      <c r="E91" s="132"/>
      <c r="F91" s="132"/>
      <c r="H91" s="132"/>
      <c r="J91" s="41"/>
      <c r="L91" s="132"/>
      <c r="M91" s="132"/>
      <c r="N91" s="132"/>
    </row>
    <row r="92" spans="1:14" ht="12.75">
      <c r="A92" s="132"/>
      <c r="B92" s="132"/>
      <c r="C92" s="132"/>
      <c r="D92" s="132"/>
      <c r="E92" s="132"/>
      <c r="F92" s="132"/>
      <c r="H92" s="132"/>
      <c r="J92" s="41"/>
      <c r="L92" s="132"/>
      <c r="M92" s="132"/>
      <c r="N92" s="132"/>
    </row>
    <row r="93" spans="1:14" ht="12.75">
      <c r="A93" s="132"/>
      <c r="B93" s="132"/>
      <c r="C93" s="132"/>
      <c r="D93" s="132"/>
      <c r="E93" s="132"/>
      <c r="F93" s="132"/>
      <c r="H93" s="132"/>
      <c r="J93" s="41"/>
      <c r="L93" s="132"/>
      <c r="M93" s="132"/>
      <c r="N93" s="132"/>
    </row>
  </sheetData>
  <sheetProtection/>
  <mergeCells count="12">
    <mergeCell ref="A1:G1"/>
    <mergeCell ref="A2:G2"/>
    <mergeCell ref="K2:L2"/>
    <mergeCell ref="A3:G3"/>
    <mergeCell ref="I2:J2"/>
    <mergeCell ref="F4:F5"/>
    <mergeCell ref="G4:H5"/>
    <mergeCell ref="I4:J5"/>
    <mergeCell ref="B4:B5"/>
    <mergeCell ref="C4:C5"/>
    <mergeCell ref="D4:D5"/>
    <mergeCell ref="E4:E5"/>
  </mergeCells>
  <printOptions/>
  <pageMargins left="0.75" right="0.75" top="0.54" bottom="1" header="0" footer="0"/>
  <pageSetup horizontalDpi="120" verticalDpi="120"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93"/>
  <sheetViews>
    <sheetView zoomScalePageLayoutView="0" workbookViewId="0" topLeftCell="A1">
      <selection activeCell="I6" sqref="I6"/>
    </sheetView>
  </sheetViews>
  <sheetFormatPr defaultColWidth="11.8515625" defaultRowHeight="12.75"/>
  <cols>
    <col min="1" max="1" width="11.8515625" style="176" customWidth="1"/>
    <col min="2" max="2" width="36.57421875" style="176" customWidth="1"/>
    <col min="3" max="3" width="12.7109375" style="176" customWidth="1"/>
    <col min="4" max="4" width="4.7109375" style="176" customWidth="1"/>
    <col min="5" max="5" width="12.7109375" style="154" customWidth="1"/>
    <col min="6" max="6" width="5.57421875" style="176" customWidth="1"/>
    <col min="7" max="7" width="13.57421875" style="154" customWidth="1"/>
    <col min="8" max="8" width="5.7109375" style="176" customWidth="1"/>
    <col min="9" max="9" width="14.00390625" style="154" customWidth="1"/>
    <col min="10" max="10" width="5.00390625" style="176" customWidth="1"/>
    <col min="11" max="11" width="12.7109375" style="154" customWidth="1"/>
    <col min="12" max="12" width="4.7109375" style="176" customWidth="1"/>
    <col min="13" max="13" width="12.7109375" style="176" customWidth="1"/>
    <col min="14" max="14" width="4.7109375" style="176" customWidth="1"/>
    <col min="15" max="15" width="12.7109375" style="176" customWidth="1"/>
    <col min="16" max="16" width="4.7109375" style="176" customWidth="1"/>
    <col min="17" max="17" width="12.7109375" style="176" customWidth="1"/>
    <col min="18" max="18" width="4.7109375" style="176" customWidth="1"/>
    <col min="19" max="19" width="12.7109375" style="176" customWidth="1"/>
    <col min="20" max="20" width="4.7109375" style="176" customWidth="1"/>
    <col min="21" max="16384" width="11.8515625" style="176" customWidth="1"/>
  </cols>
  <sheetData>
    <row r="1" spans="1:20" s="20" customFormat="1" ht="15.75">
      <c r="A1" s="451" t="s">
        <v>183</v>
      </c>
      <c r="B1" s="451"/>
      <c r="C1" s="451"/>
      <c r="D1" s="451"/>
      <c r="E1" s="451"/>
      <c r="F1" s="451"/>
      <c r="G1" s="451"/>
      <c r="H1" s="95"/>
      <c r="I1" s="132"/>
      <c r="J1" s="6" t="s">
        <v>48</v>
      </c>
      <c r="T1" s="130" t="s">
        <v>18</v>
      </c>
    </row>
    <row r="2" spans="1:10" s="95" customFormat="1" ht="15.75">
      <c r="A2" s="452" t="s">
        <v>45</v>
      </c>
      <c r="B2" s="452"/>
      <c r="C2" s="452"/>
      <c r="D2" s="452"/>
      <c r="E2" s="452"/>
      <c r="F2" s="452"/>
      <c r="G2" s="452"/>
      <c r="H2" s="131"/>
      <c r="I2" s="438">
        <v>43281</v>
      </c>
      <c r="J2" s="438"/>
    </row>
    <row r="3" spans="1:12" s="95" customFormat="1" ht="13.5" thickBot="1">
      <c r="A3" s="439"/>
      <c r="B3" s="439"/>
      <c r="C3" s="439"/>
      <c r="D3" s="439"/>
      <c r="E3" s="439"/>
      <c r="F3" s="439"/>
      <c r="G3" s="439"/>
      <c r="H3" s="131"/>
      <c r="I3" s="132"/>
      <c r="J3" s="132"/>
      <c r="K3" s="132"/>
      <c r="L3" s="132"/>
    </row>
    <row r="4" spans="1:14" s="8" customFormat="1" ht="14.25" customHeight="1" thickTop="1">
      <c r="A4" s="96"/>
      <c r="B4" s="434" t="s">
        <v>163</v>
      </c>
      <c r="C4" s="449"/>
      <c r="D4" s="422"/>
      <c r="E4" s="449"/>
      <c r="F4" s="422"/>
      <c r="G4" s="455" t="s">
        <v>165</v>
      </c>
      <c r="H4" s="456"/>
      <c r="I4" s="455" t="s">
        <v>189</v>
      </c>
      <c r="J4" s="456"/>
      <c r="K4" s="453"/>
      <c r="L4" s="454"/>
      <c r="M4" s="133"/>
      <c r="N4" s="133"/>
    </row>
    <row r="5" spans="1:14" s="8" customFormat="1" ht="13.5" thickBot="1">
      <c r="A5" s="156"/>
      <c r="B5" s="448"/>
      <c r="C5" s="450"/>
      <c r="D5" s="425"/>
      <c r="E5" s="450"/>
      <c r="F5" s="425"/>
      <c r="G5" s="457"/>
      <c r="H5" s="458"/>
      <c r="I5" s="457"/>
      <c r="J5" s="458"/>
      <c r="K5" s="453"/>
      <c r="L5" s="454"/>
      <c r="M5" s="133"/>
      <c r="N5" s="133"/>
    </row>
    <row r="6" spans="1:12" s="95" customFormat="1" ht="13.5" thickTop="1">
      <c r="A6" s="177"/>
      <c r="B6" s="99"/>
      <c r="C6" s="101"/>
      <c r="D6" s="157"/>
      <c r="E6" s="101"/>
      <c r="F6" s="157"/>
      <c r="G6" s="101"/>
      <c r="H6" s="157"/>
      <c r="I6" s="101"/>
      <c r="J6" s="237"/>
      <c r="K6" s="125"/>
      <c r="L6" s="125"/>
    </row>
    <row r="7" spans="1:12" s="20" customFormat="1" ht="12.75">
      <c r="A7" s="134"/>
      <c r="B7" s="135"/>
      <c r="C7" s="70"/>
      <c r="D7" s="79"/>
      <c r="E7" s="70"/>
      <c r="F7" s="79"/>
      <c r="G7" s="72"/>
      <c r="H7" s="59"/>
      <c r="I7" s="70"/>
      <c r="J7" s="238"/>
      <c r="K7" s="19"/>
      <c r="L7" s="19"/>
    </row>
    <row r="8" spans="1:12" s="20" customFormat="1" ht="12.75">
      <c r="A8" s="43"/>
      <c r="B8" s="44" t="s">
        <v>46</v>
      </c>
      <c r="C8" s="69"/>
      <c r="D8" s="139"/>
      <c r="E8" s="69"/>
      <c r="F8" s="139"/>
      <c r="G8" s="73">
        <v>68545</v>
      </c>
      <c r="H8" s="161"/>
      <c r="I8" s="73">
        <v>68545</v>
      </c>
      <c r="J8" s="166"/>
      <c r="K8" s="19"/>
      <c r="L8" s="19"/>
    </row>
    <row r="9" spans="1:12" s="20" customFormat="1" ht="12.75">
      <c r="A9" s="43"/>
      <c r="B9" s="128"/>
      <c r="C9" s="69"/>
      <c r="D9" s="139"/>
      <c r="E9" s="69"/>
      <c r="F9" s="139"/>
      <c r="G9" s="73"/>
      <c r="H9" s="161"/>
      <c r="I9" s="73"/>
      <c r="J9" s="166"/>
      <c r="K9" s="19"/>
      <c r="L9" s="19"/>
    </row>
    <row r="10" spans="1:12" s="20" customFormat="1" ht="12.75">
      <c r="A10" s="43"/>
      <c r="B10" s="44" t="s">
        <v>47</v>
      </c>
      <c r="C10" s="69"/>
      <c r="D10" s="139"/>
      <c r="E10" s="69"/>
      <c r="F10" s="139"/>
      <c r="G10" s="73">
        <v>28345</v>
      </c>
      <c r="H10" s="161"/>
      <c r="I10" s="73">
        <v>10119</v>
      </c>
      <c r="J10" s="166"/>
      <c r="K10" s="19"/>
      <c r="L10" s="19"/>
    </row>
    <row r="11" spans="1:12" s="20" customFormat="1" ht="12.75">
      <c r="A11" s="43"/>
      <c r="B11" s="44"/>
      <c r="C11" s="69"/>
      <c r="D11" s="139"/>
      <c r="E11" s="69"/>
      <c r="F11" s="139"/>
      <c r="G11" s="73"/>
      <c r="H11" s="139"/>
      <c r="I11" s="73"/>
      <c r="J11" s="166"/>
      <c r="K11" s="19"/>
      <c r="L11" s="19"/>
    </row>
    <row r="12" spans="1:12" s="20" customFormat="1" ht="12.75">
      <c r="A12" s="43"/>
      <c r="B12" s="44" t="s">
        <v>177</v>
      </c>
      <c r="C12" s="69"/>
      <c r="D12" s="139"/>
      <c r="E12" s="69"/>
      <c r="F12" s="139"/>
      <c r="G12" s="73">
        <v>151805</v>
      </c>
      <c r="H12" s="139"/>
      <c r="I12" s="73">
        <v>12315</v>
      </c>
      <c r="J12" s="166"/>
      <c r="K12" s="19"/>
      <c r="L12" s="19"/>
    </row>
    <row r="13" spans="1:12" s="20" customFormat="1" ht="12.75">
      <c r="A13" s="43"/>
      <c r="B13" s="44"/>
      <c r="C13" s="69"/>
      <c r="D13" s="139"/>
      <c r="E13" s="69"/>
      <c r="F13" s="139"/>
      <c r="G13" s="73"/>
      <c r="H13" s="139"/>
      <c r="I13" s="73"/>
      <c r="J13" s="166"/>
      <c r="K13" s="19"/>
      <c r="L13" s="19"/>
    </row>
    <row r="14" spans="1:12" s="8" customFormat="1" ht="12.75">
      <c r="A14" s="43"/>
      <c r="B14" s="44" t="s">
        <v>178</v>
      </c>
      <c r="C14" s="69"/>
      <c r="D14" s="139"/>
      <c r="E14" s="69"/>
      <c r="F14" s="139"/>
      <c r="G14" s="73">
        <v>10535</v>
      </c>
      <c r="H14" s="139"/>
      <c r="I14" s="73">
        <v>8718</v>
      </c>
      <c r="J14" s="166"/>
      <c r="K14" s="133"/>
      <c r="L14" s="133"/>
    </row>
    <row r="15" spans="1:12" s="20" customFormat="1" ht="12.75">
      <c r="A15" s="134"/>
      <c r="B15" s="135"/>
      <c r="C15" s="170"/>
      <c r="D15" s="139"/>
      <c r="E15" s="69"/>
      <c r="F15" s="139"/>
      <c r="G15" s="73"/>
      <c r="H15" s="161"/>
      <c r="I15" s="73"/>
      <c r="J15" s="166"/>
      <c r="K15" s="19"/>
      <c r="L15" s="19"/>
    </row>
    <row r="16" spans="1:12" s="20" customFormat="1" ht="12.75">
      <c r="A16" s="43"/>
      <c r="B16" s="44" t="s">
        <v>179</v>
      </c>
      <c r="C16" s="69"/>
      <c r="D16" s="139"/>
      <c r="E16" s="69"/>
      <c r="F16" s="139"/>
      <c r="G16" s="73">
        <v>70540</v>
      </c>
      <c r="H16" s="161"/>
      <c r="I16" s="73">
        <v>55260</v>
      </c>
      <c r="J16" s="166"/>
      <c r="K16" s="19"/>
      <c r="L16" s="19"/>
    </row>
    <row r="17" spans="1:12" s="20" customFormat="1" ht="12.75">
      <c r="A17" s="43"/>
      <c r="B17" s="44"/>
      <c r="C17" s="69"/>
      <c r="D17" s="139"/>
      <c r="E17" s="69"/>
      <c r="F17" s="139"/>
      <c r="G17" s="275"/>
      <c r="H17" s="162"/>
      <c r="I17" s="275"/>
      <c r="J17" s="166"/>
      <c r="K17" s="19"/>
      <c r="L17" s="19"/>
    </row>
    <row r="18" spans="1:12" s="20" customFormat="1" ht="12.75">
      <c r="A18" s="43"/>
      <c r="B18" s="44" t="s">
        <v>180</v>
      </c>
      <c r="C18" s="69"/>
      <c r="D18" s="139"/>
      <c r="E18" s="69"/>
      <c r="F18" s="139"/>
      <c r="G18" s="73">
        <v>9720</v>
      </c>
      <c r="H18" s="161"/>
      <c r="I18" s="73">
        <v>1118</v>
      </c>
      <c r="J18" s="166"/>
      <c r="K18" s="19"/>
      <c r="L18" s="19"/>
    </row>
    <row r="19" spans="1:12" s="20" customFormat="1" ht="12.75">
      <c r="A19" s="43"/>
      <c r="B19" s="44"/>
      <c r="C19" s="69"/>
      <c r="D19" s="139"/>
      <c r="E19" s="69"/>
      <c r="F19" s="139"/>
      <c r="G19" s="73"/>
      <c r="H19" s="161"/>
      <c r="I19" s="73"/>
      <c r="J19" s="166"/>
      <c r="K19" s="19"/>
      <c r="L19" s="19"/>
    </row>
    <row r="20" spans="1:12" s="20" customFormat="1" ht="12.75">
      <c r="A20" s="43"/>
      <c r="B20" s="44" t="s">
        <v>181</v>
      </c>
      <c r="C20" s="69"/>
      <c r="D20" s="139"/>
      <c r="E20" s="69"/>
      <c r="F20" s="139"/>
      <c r="G20" s="73">
        <v>16510</v>
      </c>
      <c r="H20" s="139"/>
      <c r="I20" s="73">
        <v>15140</v>
      </c>
      <c r="J20" s="166"/>
      <c r="K20" s="19"/>
      <c r="L20" s="19"/>
    </row>
    <row r="21" spans="1:12" s="20" customFormat="1" ht="12.75">
      <c r="A21" s="43"/>
      <c r="B21" s="44"/>
      <c r="C21" s="69"/>
      <c r="D21" s="139"/>
      <c r="E21" s="69"/>
      <c r="F21" s="139"/>
      <c r="G21" s="275"/>
      <c r="H21" s="163"/>
      <c r="I21" s="275"/>
      <c r="J21" s="166"/>
      <c r="K21" s="19"/>
      <c r="L21" s="19"/>
    </row>
    <row r="22" spans="1:12" s="20" customFormat="1" ht="13.5" thickBot="1">
      <c r="A22" s="43"/>
      <c r="B22" s="44"/>
      <c r="C22" s="69"/>
      <c r="D22" s="139"/>
      <c r="E22" s="69"/>
      <c r="F22" s="139"/>
      <c r="G22" s="276">
        <f>SUM(G8:G21)</f>
        <v>356000</v>
      </c>
      <c r="H22" s="165"/>
      <c r="I22" s="276">
        <f>SUM(I8:I21)</f>
        <v>171215</v>
      </c>
      <c r="J22" s="239"/>
      <c r="K22" s="19"/>
      <c r="L22" s="19"/>
    </row>
    <row r="23" spans="1:12" s="20" customFormat="1" ht="13.5" thickTop="1">
      <c r="A23" s="43"/>
      <c r="B23" s="44"/>
      <c r="C23" s="69"/>
      <c r="D23" s="139"/>
      <c r="E23" s="69"/>
      <c r="F23" s="139"/>
      <c r="G23" s="172"/>
      <c r="H23" s="164"/>
      <c r="I23" s="172"/>
      <c r="J23" s="166"/>
      <c r="K23" s="19"/>
      <c r="L23" s="19"/>
    </row>
    <row r="24" spans="1:12" s="20" customFormat="1" ht="12.75">
      <c r="A24" s="43"/>
      <c r="B24" s="44" t="s">
        <v>54</v>
      </c>
      <c r="C24" s="69"/>
      <c r="D24" s="139"/>
      <c r="E24" s="69"/>
      <c r="F24" s="139"/>
      <c r="G24" s="69"/>
      <c r="H24" s="139"/>
      <c r="I24" s="69"/>
      <c r="J24" s="166"/>
      <c r="K24" s="19"/>
      <c r="L24" s="19"/>
    </row>
    <row r="25" spans="1:12" s="20" customFormat="1" ht="14.25">
      <c r="A25" s="43"/>
      <c r="B25" s="288" t="s">
        <v>55</v>
      </c>
      <c r="C25" s="106"/>
      <c r="D25" s="139"/>
      <c r="E25" s="169"/>
      <c r="F25" s="139"/>
      <c r="G25" s="69"/>
      <c r="H25" s="139"/>
      <c r="I25" s="69"/>
      <c r="J25" s="166"/>
      <c r="K25" s="19"/>
      <c r="L25" s="19"/>
    </row>
    <row r="26" spans="1:10" s="140" customFormat="1" ht="14.25">
      <c r="A26" s="43"/>
      <c r="B26" s="289"/>
      <c r="C26" s="69"/>
      <c r="D26" s="60"/>
      <c r="E26" s="69"/>
      <c r="F26" s="139"/>
      <c r="G26" s="69"/>
      <c r="H26" s="161"/>
      <c r="I26" s="69"/>
      <c r="J26" s="166"/>
    </row>
    <row r="27" spans="1:10" s="140" customFormat="1" ht="13.5">
      <c r="A27" s="134"/>
      <c r="B27" s="1"/>
      <c r="C27" s="170"/>
      <c r="D27" s="159"/>
      <c r="E27" s="170"/>
      <c r="F27" s="139"/>
      <c r="G27" s="69"/>
      <c r="H27" s="161"/>
      <c r="I27" s="69"/>
      <c r="J27" s="166"/>
    </row>
    <row r="28" spans="1:10" s="140" customFormat="1" ht="13.5">
      <c r="A28" s="134"/>
      <c r="B28" s="1"/>
      <c r="C28" s="170"/>
      <c r="D28" s="159"/>
      <c r="E28" s="170"/>
      <c r="F28" s="139"/>
      <c r="G28" s="69"/>
      <c r="H28" s="139"/>
      <c r="I28" s="69"/>
      <c r="J28" s="166"/>
    </row>
    <row r="29" spans="1:10" s="140" customFormat="1" ht="13.5">
      <c r="A29" s="134"/>
      <c r="B29" s="1"/>
      <c r="C29" s="170"/>
      <c r="D29" s="159"/>
      <c r="E29" s="170"/>
      <c r="F29" s="139"/>
      <c r="G29" s="69"/>
      <c r="H29" s="139"/>
      <c r="I29" s="69"/>
      <c r="J29" s="166"/>
    </row>
    <row r="30" spans="1:10" s="140" customFormat="1" ht="13.5">
      <c r="A30" s="134"/>
      <c r="B30" s="3"/>
      <c r="C30" s="170"/>
      <c r="D30" s="159"/>
      <c r="E30" s="170"/>
      <c r="F30" s="139"/>
      <c r="G30" s="69"/>
      <c r="H30" s="161"/>
      <c r="I30" s="69"/>
      <c r="J30" s="166"/>
    </row>
    <row r="31" spans="1:10" s="140" customFormat="1" ht="13.5">
      <c r="A31" s="134"/>
      <c r="B31" s="2"/>
      <c r="C31" s="170"/>
      <c r="D31" s="159"/>
      <c r="E31" s="170"/>
      <c r="F31" s="139"/>
      <c r="G31" s="69"/>
      <c r="H31" s="161"/>
      <c r="I31" s="69"/>
      <c r="J31" s="166"/>
    </row>
    <row r="32" spans="1:10" s="140" customFormat="1" ht="12.75">
      <c r="A32" s="134"/>
      <c r="B32" s="252" t="s">
        <v>167</v>
      </c>
      <c r="C32" s="170"/>
      <c r="D32" s="159"/>
      <c r="E32" s="170"/>
      <c r="F32" s="139"/>
      <c r="G32" s="69"/>
      <c r="H32" s="139"/>
      <c r="I32" s="69"/>
      <c r="J32" s="166"/>
    </row>
    <row r="33" spans="1:12" s="20" customFormat="1" ht="12.75">
      <c r="A33" s="134"/>
      <c r="B33" s="252" t="s">
        <v>24</v>
      </c>
      <c r="C33" s="170"/>
      <c r="D33" s="159"/>
      <c r="E33" s="170"/>
      <c r="F33" s="139"/>
      <c r="G33" s="69"/>
      <c r="H33" s="139"/>
      <c r="I33" s="69"/>
      <c r="J33" s="166"/>
      <c r="K33" s="19"/>
      <c r="L33" s="19"/>
    </row>
    <row r="34" spans="1:12" s="20" customFormat="1" ht="13.5">
      <c r="A34" s="43"/>
      <c r="B34" s="1"/>
      <c r="C34" s="69"/>
      <c r="D34" s="60"/>
      <c r="E34" s="69"/>
      <c r="F34" s="60"/>
      <c r="G34" s="69"/>
      <c r="H34" s="60"/>
      <c r="I34" s="69"/>
      <c r="J34" s="83"/>
      <c r="K34" s="19"/>
      <c r="L34" s="19"/>
    </row>
    <row r="35" spans="1:12" s="20" customFormat="1" ht="12.75">
      <c r="A35" s="43"/>
      <c r="B35" s="44"/>
      <c r="C35" s="69"/>
      <c r="D35" s="60"/>
      <c r="E35" s="69"/>
      <c r="F35" s="60"/>
      <c r="G35" s="69"/>
      <c r="H35" s="60"/>
      <c r="I35" s="69"/>
      <c r="J35" s="83"/>
      <c r="K35" s="19"/>
      <c r="L35" s="19"/>
    </row>
    <row r="36" spans="1:12" s="20" customFormat="1" ht="12.75">
      <c r="A36" s="43"/>
      <c r="B36" s="44"/>
      <c r="C36" s="69"/>
      <c r="D36" s="60"/>
      <c r="E36" s="69"/>
      <c r="F36" s="60"/>
      <c r="G36" s="69"/>
      <c r="H36" s="60"/>
      <c r="I36" s="69"/>
      <c r="J36" s="83"/>
      <c r="K36" s="19"/>
      <c r="L36" s="19"/>
    </row>
    <row r="37" spans="1:12" s="20" customFormat="1" ht="12.75">
      <c r="A37" s="43"/>
      <c r="B37" s="44"/>
      <c r="C37" s="69"/>
      <c r="D37" s="60"/>
      <c r="E37" s="69"/>
      <c r="F37" s="60"/>
      <c r="G37" s="69"/>
      <c r="H37" s="60"/>
      <c r="I37" s="69"/>
      <c r="J37" s="83"/>
      <c r="K37" s="19"/>
      <c r="L37" s="19"/>
    </row>
    <row r="38" spans="1:12" s="20" customFormat="1" ht="12.75">
      <c r="A38" s="43"/>
      <c r="B38" s="44"/>
      <c r="C38" s="69"/>
      <c r="D38" s="60"/>
      <c r="E38" s="69"/>
      <c r="F38" s="60"/>
      <c r="G38" s="69"/>
      <c r="H38" s="60"/>
      <c r="I38" s="69"/>
      <c r="J38" s="83"/>
      <c r="K38" s="19"/>
      <c r="L38" s="19"/>
    </row>
    <row r="39" spans="1:12" s="20" customFormat="1" ht="12.75">
      <c r="A39" s="43"/>
      <c r="B39" s="44"/>
      <c r="C39" s="69"/>
      <c r="D39" s="60"/>
      <c r="E39" s="69"/>
      <c r="F39" s="60"/>
      <c r="G39" s="69"/>
      <c r="H39" s="60"/>
      <c r="I39" s="69"/>
      <c r="J39" s="83"/>
      <c r="K39" s="19"/>
      <c r="L39" s="19"/>
    </row>
    <row r="40" spans="1:12" s="20" customFormat="1" ht="12.75">
      <c r="A40" s="43"/>
      <c r="B40" s="44"/>
      <c r="C40" s="69"/>
      <c r="D40" s="60"/>
      <c r="E40" s="69"/>
      <c r="F40" s="60"/>
      <c r="G40" s="69"/>
      <c r="H40" s="60"/>
      <c r="I40" s="69"/>
      <c r="J40" s="83"/>
      <c r="K40" s="19"/>
      <c r="L40" s="19"/>
    </row>
    <row r="41" spans="1:12" s="20" customFormat="1" ht="12.75">
      <c r="A41" s="43"/>
      <c r="B41" s="44"/>
      <c r="C41" s="69"/>
      <c r="D41" s="60"/>
      <c r="E41" s="69"/>
      <c r="F41" s="60"/>
      <c r="G41" s="69"/>
      <c r="H41" s="60"/>
      <c r="I41" s="69"/>
      <c r="J41" s="83"/>
      <c r="K41" s="19"/>
      <c r="L41" s="19"/>
    </row>
    <row r="42" spans="1:12" s="20" customFormat="1" ht="12.75">
      <c r="A42" s="43"/>
      <c r="B42" s="44"/>
      <c r="C42" s="69"/>
      <c r="D42" s="60"/>
      <c r="E42" s="69"/>
      <c r="F42" s="60"/>
      <c r="G42" s="69"/>
      <c r="H42" s="60"/>
      <c r="I42" s="69"/>
      <c r="J42" s="83"/>
      <c r="K42" s="19"/>
      <c r="L42" s="19"/>
    </row>
    <row r="43" spans="1:12" s="20" customFormat="1" ht="12.75">
      <c r="A43" s="43"/>
      <c r="B43" s="44"/>
      <c r="C43" s="69"/>
      <c r="D43" s="60"/>
      <c r="E43" s="69"/>
      <c r="F43" s="60"/>
      <c r="G43" s="69"/>
      <c r="H43" s="60"/>
      <c r="I43" s="69"/>
      <c r="J43" s="83"/>
      <c r="K43" s="19"/>
      <c r="L43" s="19"/>
    </row>
    <row r="44" spans="1:12" s="95" customFormat="1" ht="12.75">
      <c r="A44" s="43"/>
      <c r="B44" s="44"/>
      <c r="C44" s="70"/>
      <c r="D44" s="79"/>
      <c r="E44" s="70"/>
      <c r="F44" s="79"/>
      <c r="G44" s="70"/>
      <c r="H44" s="79"/>
      <c r="I44" s="70"/>
      <c r="J44" s="240"/>
      <c r="K44" s="125"/>
      <c r="L44" s="125"/>
    </row>
    <row r="45" spans="1:12" s="95" customFormat="1" ht="12.75">
      <c r="A45" s="134"/>
      <c r="B45" s="135"/>
      <c r="C45" s="170"/>
      <c r="D45" s="159"/>
      <c r="E45" s="170"/>
      <c r="F45" s="159"/>
      <c r="G45" s="170"/>
      <c r="H45" s="159"/>
      <c r="I45" s="170"/>
      <c r="J45" s="167"/>
      <c r="K45" s="125"/>
      <c r="L45" s="125"/>
    </row>
    <row r="46" spans="1:12" s="95" customFormat="1" ht="13.5" thickBot="1">
      <c r="A46" s="142"/>
      <c r="B46" s="143"/>
      <c r="C46" s="171"/>
      <c r="D46" s="160"/>
      <c r="E46" s="171"/>
      <c r="F46" s="160"/>
      <c r="G46" s="171"/>
      <c r="H46" s="160"/>
      <c r="I46" s="174"/>
      <c r="J46" s="168"/>
      <c r="K46" s="125"/>
      <c r="L46" s="125"/>
    </row>
    <row r="47" spans="1:14" s="95" customFormat="1" ht="13.5" thickTop="1">
      <c r="A47" s="145"/>
      <c r="B47" s="145"/>
      <c r="C47" s="146"/>
      <c r="D47" s="146"/>
      <c r="E47" s="146"/>
      <c r="F47" s="146"/>
      <c r="G47" s="146"/>
      <c r="H47" s="146"/>
      <c r="I47" s="147"/>
      <c r="J47" s="147"/>
      <c r="K47" s="147"/>
      <c r="L47" s="147"/>
      <c r="M47" s="125"/>
      <c r="N47" s="125"/>
    </row>
    <row r="48" spans="1:14" s="95" customFormat="1" ht="12.75">
      <c r="A48" s="145"/>
      <c r="B48" s="145"/>
      <c r="C48" s="146"/>
      <c r="D48" s="146"/>
      <c r="E48" s="146"/>
      <c r="F48" s="146"/>
      <c r="G48" s="146"/>
      <c r="H48" s="146"/>
      <c r="I48" s="147"/>
      <c r="J48" s="147"/>
      <c r="K48" s="147"/>
      <c r="L48" s="147"/>
      <c r="M48" s="125"/>
      <c r="N48" s="125"/>
    </row>
    <row r="49" spans="1:14" s="95" customFormat="1" ht="12.75">
      <c r="A49" s="132"/>
      <c r="B49" s="132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25"/>
      <c r="N49" s="125"/>
    </row>
    <row r="50" spans="1:14" s="151" customFormat="1" ht="12.75">
      <c r="A50" s="148"/>
      <c r="B50" s="148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50"/>
      <c r="N50" s="150"/>
    </row>
    <row r="51" spans="1:14" s="95" customFormat="1" ht="12.75">
      <c r="A51" s="132"/>
      <c r="B51" s="132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25"/>
      <c r="N51" s="125"/>
    </row>
    <row r="52" spans="1:14" s="95" customFormat="1" ht="12.75">
      <c r="A52" s="132"/>
      <c r="B52" s="152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25"/>
      <c r="N52" s="125"/>
    </row>
    <row r="53" spans="1:14" ht="12.75">
      <c r="A53" s="153"/>
      <c r="B53" s="154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75"/>
      <c r="N53" s="175"/>
    </row>
    <row r="54" spans="1:14" ht="12.75">
      <c r="A54" s="153"/>
      <c r="B54" s="154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75"/>
      <c r="N54" s="175"/>
    </row>
    <row r="55" spans="1:14" ht="12.75">
      <c r="A55" s="154"/>
      <c r="B55" s="154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75"/>
      <c r="N55" s="175"/>
    </row>
    <row r="56" spans="1:14" ht="12.75">
      <c r="A56" s="154"/>
      <c r="B56" s="154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75"/>
      <c r="N56" s="175"/>
    </row>
    <row r="57" spans="1:14" ht="12.75">
      <c r="A57" s="154"/>
      <c r="B57" s="154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75"/>
      <c r="N57" s="175"/>
    </row>
    <row r="58" spans="1:14" ht="12.75">
      <c r="A58" s="154"/>
      <c r="B58" s="154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75"/>
      <c r="N58" s="175"/>
    </row>
    <row r="59" spans="1:14" ht="12.75">
      <c r="A59" s="154"/>
      <c r="B59" s="154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75"/>
      <c r="N59" s="175"/>
    </row>
    <row r="60" spans="1:14" ht="12.75">
      <c r="A60" s="154"/>
      <c r="B60" s="154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75"/>
      <c r="N60" s="175"/>
    </row>
    <row r="61" spans="1:14" ht="12.75">
      <c r="A61" s="154"/>
      <c r="B61" s="154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75"/>
      <c r="N61" s="175"/>
    </row>
    <row r="62" spans="1:14" ht="12.75">
      <c r="A62" s="154"/>
      <c r="B62" s="154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75"/>
      <c r="N62" s="175"/>
    </row>
    <row r="63" spans="1:14" ht="12.75">
      <c r="A63" s="154"/>
      <c r="B63" s="154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75"/>
      <c r="N63" s="175"/>
    </row>
    <row r="64" spans="1:14" ht="12.75">
      <c r="A64" s="154"/>
      <c r="B64" s="154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75"/>
      <c r="N64" s="175"/>
    </row>
    <row r="65" spans="1:14" ht="12.75">
      <c r="A65" s="154"/>
      <c r="B65" s="154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75"/>
      <c r="N65" s="175"/>
    </row>
    <row r="66" spans="1:14" ht="12.75">
      <c r="A66" s="154"/>
      <c r="B66" s="154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75"/>
      <c r="N66" s="175"/>
    </row>
    <row r="67" spans="1:14" ht="12.75">
      <c r="A67" s="154"/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75"/>
      <c r="N67" s="175"/>
    </row>
    <row r="68" spans="1:14" ht="12.75">
      <c r="A68" s="154"/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75"/>
      <c r="N68" s="175"/>
    </row>
    <row r="69" spans="1:14" ht="12.75">
      <c r="A69" s="154"/>
      <c r="B69" s="154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75"/>
      <c r="N69" s="175"/>
    </row>
    <row r="70" spans="1:14" ht="12.75">
      <c r="A70" s="154"/>
      <c r="B70" s="154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75"/>
      <c r="N70" s="175"/>
    </row>
    <row r="71" spans="1:14" ht="12.75">
      <c r="A71" s="154"/>
      <c r="B71" s="154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75"/>
      <c r="N71" s="175"/>
    </row>
    <row r="72" spans="1:14" ht="12.75">
      <c r="A72" s="154"/>
      <c r="B72" s="154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75"/>
      <c r="N72" s="175"/>
    </row>
    <row r="73" spans="1:14" ht="12.75">
      <c r="A73" s="154"/>
      <c r="B73" s="154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75"/>
      <c r="N73" s="175"/>
    </row>
    <row r="74" spans="1:22" ht="12.75">
      <c r="A74" s="154"/>
      <c r="B74" s="154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75"/>
      <c r="P74" s="175"/>
      <c r="Q74" s="175"/>
      <c r="R74" s="175"/>
      <c r="S74" s="175"/>
      <c r="T74" s="175"/>
      <c r="U74" s="175"/>
      <c r="V74" s="175"/>
    </row>
    <row r="75" spans="1:14" ht="12.75">
      <c r="A75" s="154"/>
      <c r="B75" s="154"/>
      <c r="C75" s="154"/>
      <c r="D75" s="154"/>
      <c r="F75" s="154"/>
      <c r="H75" s="154"/>
      <c r="J75" s="154"/>
      <c r="L75" s="154"/>
      <c r="M75" s="154"/>
      <c r="N75" s="154"/>
    </row>
    <row r="76" spans="1:14" ht="12.75">
      <c r="A76" s="154"/>
      <c r="B76" s="154"/>
      <c r="C76" s="154"/>
      <c r="D76" s="154"/>
      <c r="F76" s="154"/>
      <c r="H76" s="154"/>
      <c r="J76" s="154"/>
      <c r="L76" s="154"/>
      <c r="M76" s="154"/>
      <c r="N76" s="154"/>
    </row>
    <row r="77" spans="1:14" ht="12.75">
      <c r="A77" s="154"/>
      <c r="B77" s="154"/>
      <c r="C77" s="154"/>
      <c r="D77" s="154"/>
      <c r="F77" s="154"/>
      <c r="H77" s="154"/>
      <c r="J77" s="154"/>
      <c r="L77" s="154"/>
      <c r="M77" s="154"/>
      <c r="N77" s="154"/>
    </row>
    <row r="78" spans="1:14" ht="12.75">
      <c r="A78" s="154"/>
      <c r="B78" s="154"/>
      <c r="C78" s="154"/>
      <c r="D78" s="154"/>
      <c r="F78" s="154"/>
      <c r="H78" s="154"/>
      <c r="J78" s="154"/>
      <c r="L78" s="154"/>
      <c r="M78" s="154"/>
      <c r="N78" s="154"/>
    </row>
    <row r="79" spans="1:14" ht="12.75">
      <c r="A79" s="154"/>
      <c r="B79" s="154"/>
      <c r="C79" s="154"/>
      <c r="D79" s="154"/>
      <c r="F79" s="154"/>
      <c r="H79" s="154"/>
      <c r="J79" s="154"/>
      <c r="L79" s="154"/>
      <c r="M79" s="154"/>
      <c r="N79" s="154"/>
    </row>
    <row r="80" spans="1:14" ht="12.75">
      <c r="A80" s="154"/>
      <c r="B80" s="154"/>
      <c r="C80" s="154"/>
      <c r="D80" s="154"/>
      <c r="F80" s="154"/>
      <c r="H80" s="154"/>
      <c r="J80" s="154"/>
      <c r="L80" s="154"/>
      <c r="M80" s="154"/>
      <c r="N80" s="154"/>
    </row>
    <row r="81" spans="1:14" ht="12.75">
      <c r="A81" s="154"/>
      <c r="B81" s="154"/>
      <c r="C81" s="154"/>
      <c r="D81" s="154"/>
      <c r="F81" s="154"/>
      <c r="H81" s="154"/>
      <c r="J81" s="154"/>
      <c r="L81" s="154"/>
      <c r="M81" s="154"/>
      <c r="N81" s="154"/>
    </row>
    <row r="82" spans="1:14" ht="12.75">
      <c r="A82" s="154"/>
      <c r="B82" s="154"/>
      <c r="C82" s="154"/>
      <c r="D82" s="154"/>
      <c r="F82" s="154"/>
      <c r="H82" s="154"/>
      <c r="J82" s="154"/>
      <c r="L82" s="154"/>
      <c r="M82" s="154"/>
      <c r="N82" s="154"/>
    </row>
    <row r="83" spans="1:14" ht="12.75">
      <c r="A83" s="154"/>
      <c r="B83" s="154"/>
      <c r="C83" s="154"/>
      <c r="D83" s="154"/>
      <c r="F83" s="154"/>
      <c r="H83" s="154"/>
      <c r="J83" s="154"/>
      <c r="L83" s="154"/>
      <c r="M83" s="154"/>
      <c r="N83" s="154"/>
    </row>
    <row r="84" spans="1:14" ht="12.75">
      <c r="A84" s="154"/>
      <c r="B84" s="154"/>
      <c r="C84" s="154"/>
      <c r="D84" s="154"/>
      <c r="F84" s="154"/>
      <c r="H84" s="154"/>
      <c r="J84" s="154"/>
      <c r="L84" s="154"/>
      <c r="M84" s="154"/>
      <c r="N84" s="154"/>
    </row>
    <row r="85" spans="1:14" ht="12.75">
      <c r="A85" s="154"/>
      <c r="B85" s="154"/>
      <c r="C85" s="154"/>
      <c r="D85" s="154"/>
      <c r="F85" s="154"/>
      <c r="H85" s="154"/>
      <c r="J85" s="154"/>
      <c r="L85" s="154"/>
      <c r="M85" s="154"/>
      <c r="N85" s="154"/>
    </row>
    <row r="86" spans="1:14" ht="12.75">
      <c r="A86" s="154"/>
      <c r="B86" s="154"/>
      <c r="C86" s="154"/>
      <c r="D86" s="154"/>
      <c r="F86" s="154"/>
      <c r="H86" s="154"/>
      <c r="J86" s="154"/>
      <c r="L86" s="154"/>
      <c r="M86" s="154"/>
      <c r="N86" s="154"/>
    </row>
    <row r="87" spans="1:14" ht="12.75">
      <c r="A87" s="154"/>
      <c r="B87" s="154"/>
      <c r="C87" s="154"/>
      <c r="D87" s="154"/>
      <c r="F87" s="154"/>
      <c r="H87" s="154"/>
      <c r="J87" s="154"/>
      <c r="L87" s="154"/>
      <c r="M87" s="154"/>
      <c r="N87" s="154"/>
    </row>
    <row r="88" spans="1:14" ht="12.75">
      <c r="A88" s="154"/>
      <c r="B88" s="154"/>
      <c r="C88" s="154"/>
      <c r="D88" s="154"/>
      <c r="F88" s="154"/>
      <c r="H88" s="154"/>
      <c r="J88" s="154"/>
      <c r="L88" s="154"/>
      <c r="M88" s="154"/>
      <c r="N88" s="154"/>
    </row>
    <row r="89" spans="1:14" ht="12.75">
      <c r="A89" s="154"/>
      <c r="B89" s="154"/>
      <c r="C89" s="154"/>
      <c r="D89" s="154"/>
      <c r="F89" s="154"/>
      <c r="H89" s="154"/>
      <c r="J89" s="154"/>
      <c r="L89" s="154"/>
      <c r="M89" s="154"/>
      <c r="N89" s="154"/>
    </row>
    <row r="90" spans="1:14" ht="12.75">
      <c r="A90" s="154"/>
      <c r="B90" s="154"/>
      <c r="C90" s="154"/>
      <c r="D90" s="154"/>
      <c r="F90" s="154"/>
      <c r="H90" s="154"/>
      <c r="J90" s="154"/>
      <c r="L90" s="154"/>
      <c r="M90" s="154"/>
      <c r="N90" s="154"/>
    </row>
    <row r="91" spans="1:14" ht="12.75">
      <c r="A91" s="154"/>
      <c r="B91" s="154"/>
      <c r="C91" s="154"/>
      <c r="D91" s="154"/>
      <c r="F91" s="154"/>
      <c r="H91" s="154"/>
      <c r="J91" s="154"/>
      <c r="L91" s="154"/>
      <c r="M91" s="154"/>
      <c r="N91" s="154"/>
    </row>
    <row r="92" spans="1:14" ht="12.75">
      <c r="A92" s="154"/>
      <c r="B92" s="154"/>
      <c r="C92" s="154"/>
      <c r="D92" s="154"/>
      <c r="F92" s="154"/>
      <c r="H92" s="154"/>
      <c r="J92" s="154"/>
      <c r="L92" s="154"/>
      <c r="M92" s="154"/>
      <c r="N92" s="154"/>
    </row>
    <row r="93" spans="1:14" ht="12.75">
      <c r="A93" s="154"/>
      <c r="B93" s="154"/>
      <c r="C93" s="154"/>
      <c r="D93" s="154"/>
      <c r="F93" s="154"/>
      <c r="H93" s="154"/>
      <c r="J93" s="154"/>
      <c r="L93" s="154"/>
      <c r="M93" s="154"/>
      <c r="N93" s="154"/>
    </row>
  </sheetData>
  <sheetProtection/>
  <mergeCells count="12">
    <mergeCell ref="D4:D5"/>
    <mergeCell ref="E4:E5"/>
    <mergeCell ref="A1:G1"/>
    <mergeCell ref="A2:G2"/>
    <mergeCell ref="I2:J2"/>
    <mergeCell ref="A3:G3"/>
    <mergeCell ref="K4:L5"/>
    <mergeCell ref="F4:F5"/>
    <mergeCell ref="G4:H5"/>
    <mergeCell ref="I4:J5"/>
    <mergeCell ref="B4:B5"/>
    <mergeCell ref="C4:C5"/>
  </mergeCells>
  <printOptions/>
  <pageMargins left="0.75" right="0.75" top="0.2" bottom="1" header="0" footer="0"/>
  <pageSetup horizontalDpi="120" verticalDpi="12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88"/>
  <sheetViews>
    <sheetView showGridLines="0" zoomScalePageLayoutView="0" workbookViewId="0" topLeftCell="A1">
      <selection activeCell="I23" sqref="I23"/>
    </sheetView>
  </sheetViews>
  <sheetFormatPr defaultColWidth="11.421875" defaultRowHeight="12.75"/>
  <cols>
    <col min="1" max="1" width="11.421875" style="176" customWidth="1"/>
    <col min="2" max="2" width="30.57421875" style="176" customWidth="1"/>
    <col min="3" max="3" width="12.7109375" style="176" customWidth="1"/>
    <col min="4" max="4" width="4.7109375" style="176" customWidth="1"/>
    <col min="5" max="5" width="12.7109375" style="176" customWidth="1"/>
    <col min="6" max="6" width="5.57421875" style="176" customWidth="1"/>
    <col min="7" max="7" width="13.57421875" style="176" customWidth="1"/>
    <col min="8" max="9" width="12.7109375" style="176" customWidth="1"/>
    <col min="10" max="10" width="5.00390625" style="176" customWidth="1"/>
    <col min="11" max="11" width="12.7109375" style="176" customWidth="1"/>
    <col min="12" max="12" width="5.421875" style="176" customWidth="1"/>
    <col min="13" max="13" width="12.7109375" style="176" customWidth="1"/>
    <col min="14" max="14" width="4.7109375" style="176" customWidth="1"/>
    <col min="15" max="15" width="12.7109375" style="176" customWidth="1"/>
    <col min="16" max="16" width="4.7109375" style="176" customWidth="1"/>
    <col min="17" max="17" width="12.7109375" style="176" customWidth="1"/>
    <col min="18" max="18" width="4.7109375" style="176" customWidth="1"/>
    <col min="19" max="19" width="12.7109375" style="176" customWidth="1"/>
    <col min="20" max="20" width="4.7109375" style="176" customWidth="1"/>
    <col min="21" max="21" width="12.7109375" style="176" customWidth="1"/>
    <col min="22" max="22" width="4.7109375" style="176" customWidth="1"/>
    <col min="23" max="16384" width="11.421875" style="176" customWidth="1"/>
  </cols>
  <sheetData>
    <row r="1" spans="1:22" s="20" customFormat="1" ht="15.75">
      <c r="A1" s="451" t="s">
        <v>184</v>
      </c>
      <c r="B1" s="451"/>
      <c r="C1" s="451"/>
      <c r="D1" s="451"/>
      <c r="E1" s="451"/>
      <c r="F1" s="451"/>
      <c r="G1" s="451"/>
      <c r="H1" s="6" t="s">
        <v>10</v>
      </c>
      <c r="I1" s="6"/>
      <c r="K1" s="6"/>
      <c r="N1" s="130"/>
      <c r="V1" s="130" t="s">
        <v>18</v>
      </c>
    </row>
    <row r="2" spans="1:14" s="95" customFormat="1" ht="15.75">
      <c r="A2" s="452" t="s">
        <v>153</v>
      </c>
      <c r="B2" s="452"/>
      <c r="C2" s="452"/>
      <c r="D2" s="452"/>
      <c r="E2" s="452"/>
      <c r="F2" s="452"/>
      <c r="G2" s="452"/>
      <c r="H2" s="58">
        <v>43281</v>
      </c>
      <c r="I2" s="236"/>
      <c r="K2" s="178"/>
      <c r="L2" s="132"/>
      <c r="M2" s="438"/>
      <c r="N2" s="438"/>
    </row>
    <row r="3" spans="1:14" s="95" customFormat="1" ht="13.5" thickBot="1">
      <c r="A3" s="459"/>
      <c r="B3" s="459"/>
      <c r="C3" s="459"/>
      <c r="D3" s="459"/>
      <c r="E3" s="459"/>
      <c r="F3" s="459"/>
      <c r="G3" s="459"/>
      <c r="H3" s="131"/>
      <c r="I3" s="132"/>
      <c r="J3" s="132"/>
      <c r="K3" s="132"/>
      <c r="L3" s="132"/>
      <c r="M3" s="132"/>
      <c r="N3" s="132"/>
    </row>
    <row r="4" spans="1:10" s="8" customFormat="1" ht="14.25" customHeight="1" thickBot="1" thickTop="1">
      <c r="A4" s="464" t="s">
        <v>5</v>
      </c>
      <c r="B4" s="464" t="s">
        <v>30</v>
      </c>
      <c r="C4" s="449"/>
      <c r="D4" s="462"/>
      <c r="E4" s="449"/>
      <c r="F4" s="462"/>
      <c r="G4" s="460" t="s">
        <v>6</v>
      </c>
      <c r="H4" s="462"/>
      <c r="I4" s="133"/>
      <c r="J4" s="133"/>
    </row>
    <row r="5" spans="1:10" s="8" customFormat="1" ht="14.25" customHeight="1" thickBot="1" thickTop="1">
      <c r="A5" s="465" t="s">
        <v>5</v>
      </c>
      <c r="B5" s="465"/>
      <c r="C5" s="450"/>
      <c r="D5" s="463"/>
      <c r="E5" s="450"/>
      <c r="F5" s="463"/>
      <c r="G5" s="461"/>
      <c r="H5" s="463"/>
      <c r="I5" s="133"/>
      <c r="J5" s="133"/>
    </row>
    <row r="6" spans="1:10" s="95" customFormat="1" ht="13.5" thickTop="1">
      <c r="A6" s="98"/>
      <c r="B6" s="99"/>
      <c r="C6" s="101"/>
      <c r="D6" s="157"/>
      <c r="E6" s="101"/>
      <c r="F6" s="157"/>
      <c r="G6" s="101"/>
      <c r="H6" s="237"/>
      <c r="I6" s="125"/>
      <c r="J6" s="125"/>
    </row>
    <row r="7" spans="1:10" s="20" customFormat="1" ht="12.75">
      <c r="A7" s="134"/>
      <c r="B7" s="135"/>
      <c r="C7" s="70"/>
      <c r="D7" s="79"/>
      <c r="E7" s="70"/>
      <c r="F7" s="79"/>
      <c r="G7" s="70"/>
      <c r="H7" s="238"/>
      <c r="I7" s="19"/>
      <c r="J7" s="19"/>
    </row>
    <row r="8" spans="1:10" s="20" customFormat="1" ht="12.75">
      <c r="A8" s="43"/>
      <c r="B8" s="44" t="s">
        <v>169</v>
      </c>
      <c r="C8" s="69"/>
      <c r="D8" s="139"/>
      <c r="E8" s="69"/>
      <c r="F8" s="139" t="s">
        <v>170</v>
      </c>
      <c r="G8" s="69">
        <v>200000</v>
      </c>
      <c r="H8" s="166"/>
      <c r="I8" s="19"/>
      <c r="J8" s="19"/>
    </row>
    <row r="9" spans="1:10" s="20" customFormat="1" ht="12.75">
      <c r="A9" s="43"/>
      <c r="B9" s="128"/>
      <c r="C9" s="69"/>
      <c r="D9" s="139"/>
      <c r="E9" s="69"/>
      <c r="F9" s="139"/>
      <c r="G9" s="69"/>
      <c r="H9" s="166"/>
      <c r="I9" s="19"/>
      <c r="J9" s="19"/>
    </row>
    <row r="10" spans="1:10" s="20" customFormat="1" ht="12.75">
      <c r="A10" s="43"/>
      <c r="B10" s="44"/>
      <c r="C10" s="69"/>
      <c r="D10" s="139"/>
      <c r="E10" s="69"/>
      <c r="F10" s="139"/>
      <c r="G10" s="69"/>
      <c r="H10" s="166"/>
      <c r="I10" s="19"/>
      <c r="J10" s="19"/>
    </row>
    <row r="11" spans="1:10" s="20" customFormat="1" ht="12.75">
      <c r="A11" s="43"/>
      <c r="B11" s="44" t="s">
        <v>25</v>
      </c>
      <c r="C11" s="69"/>
      <c r="D11" s="139"/>
      <c r="E11" s="69"/>
      <c r="F11" s="139" t="s">
        <v>23</v>
      </c>
      <c r="G11" s="69">
        <v>135000</v>
      </c>
      <c r="H11" s="286"/>
      <c r="I11" s="19"/>
      <c r="J11" s="19"/>
    </row>
    <row r="12" spans="1:10" s="20" customFormat="1" ht="12.75">
      <c r="A12" s="43"/>
      <c r="B12" s="44"/>
      <c r="C12" s="69"/>
      <c r="D12" s="139"/>
      <c r="E12" s="69"/>
      <c r="F12" s="139"/>
      <c r="G12" s="69"/>
      <c r="H12" s="286"/>
      <c r="I12" s="19"/>
      <c r="J12" s="19"/>
    </row>
    <row r="13" spans="1:10" s="20" customFormat="1" ht="12.75">
      <c r="A13" s="43"/>
      <c r="B13" s="44"/>
      <c r="C13" s="69"/>
      <c r="D13" s="139"/>
      <c r="E13" s="69"/>
      <c r="F13" s="139"/>
      <c r="G13" s="69"/>
      <c r="H13" s="286"/>
      <c r="I13" s="19"/>
      <c r="J13" s="19"/>
    </row>
    <row r="14" spans="1:10" s="8" customFormat="1" ht="12.75">
      <c r="A14" s="43"/>
      <c r="B14" s="44" t="s">
        <v>26</v>
      </c>
      <c r="C14" s="69"/>
      <c r="D14" s="139"/>
      <c r="E14" s="69"/>
      <c r="F14" s="139"/>
      <c r="G14" s="69">
        <v>-85000</v>
      </c>
      <c r="H14" s="286"/>
      <c r="I14" s="133"/>
      <c r="J14" s="133"/>
    </row>
    <row r="15" spans="1:10" s="20" customFormat="1" ht="12.75">
      <c r="A15" s="134"/>
      <c r="B15" s="135"/>
      <c r="C15" s="170"/>
      <c r="D15" s="139"/>
      <c r="E15" s="69"/>
      <c r="F15" s="139"/>
      <c r="G15" s="69"/>
      <c r="H15" s="166"/>
      <c r="I15" s="19"/>
      <c r="J15" s="19"/>
    </row>
    <row r="16" spans="1:10" s="20" customFormat="1" ht="12.75">
      <c r="A16" s="43"/>
      <c r="B16" s="44"/>
      <c r="C16" s="69"/>
      <c r="D16" s="139"/>
      <c r="E16" s="69"/>
      <c r="F16" s="139"/>
      <c r="G16" s="69"/>
      <c r="H16" s="166"/>
      <c r="I16" s="19"/>
      <c r="J16" s="19"/>
    </row>
    <row r="17" spans="1:10" s="20" customFormat="1" ht="13.5" thickBot="1">
      <c r="A17" s="43"/>
      <c r="B17" s="48" t="s">
        <v>189</v>
      </c>
      <c r="C17" s="69"/>
      <c r="D17" s="139"/>
      <c r="E17" s="69"/>
      <c r="F17" s="139"/>
      <c r="G17" s="173">
        <v>250000</v>
      </c>
      <c r="H17" s="293"/>
      <c r="I17" s="19"/>
      <c r="J17" s="19"/>
    </row>
    <row r="18" spans="1:10" s="20" customFormat="1" ht="13.5" thickTop="1">
      <c r="A18" s="43"/>
      <c r="B18" s="44"/>
      <c r="C18" s="69"/>
      <c r="D18" s="139"/>
      <c r="E18" s="69"/>
      <c r="F18" s="139"/>
      <c r="G18" s="140"/>
      <c r="H18" s="166"/>
      <c r="I18" s="19"/>
      <c r="J18" s="19"/>
    </row>
    <row r="19" spans="1:10" s="20" customFormat="1" ht="12.75">
      <c r="A19" s="134"/>
      <c r="B19" s="44"/>
      <c r="C19" s="69"/>
      <c r="D19" s="139"/>
      <c r="E19" s="69"/>
      <c r="F19" s="158"/>
      <c r="G19" s="69"/>
      <c r="H19" s="286"/>
      <c r="I19" s="19"/>
      <c r="J19" s="19"/>
    </row>
    <row r="20" spans="1:10" s="20" customFormat="1" ht="12.75">
      <c r="A20" s="43"/>
      <c r="B20" s="44" t="s">
        <v>54</v>
      </c>
      <c r="C20" s="69"/>
      <c r="D20" s="139"/>
      <c r="E20" s="69"/>
      <c r="F20" s="139"/>
      <c r="G20" s="69"/>
      <c r="H20" s="286"/>
      <c r="I20" s="19"/>
      <c r="J20" s="19"/>
    </row>
    <row r="21" spans="1:10" s="20" customFormat="1" ht="12.75">
      <c r="A21" s="43"/>
      <c r="B21" s="290" t="s">
        <v>55</v>
      </c>
      <c r="C21" s="69"/>
      <c r="D21" s="139"/>
      <c r="E21" s="69"/>
      <c r="F21" s="139"/>
      <c r="G21" s="69"/>
      <c r="H21" s="286"/>
      <c r="I21" s="19"/>
      <c r="J21" s="19"/>
    </row>
    <row r="22" spans="1:10" s="20" customFormat="1" ht="12.75">
      <c r="A22" s="134"/>
      <c r="B22" s="291">
        <v>37261</v>
      </c>
      <c r="C22" s="69"/>
      <c r="D22" s="139"/>
      <c r="E22" s="69"/>
      <c r="F22" s="139"/>
      <c r="G22" s="69"/>
      <c r="H22" s="83"/>
      <c r="I22" s="19"/>
      <c r="J22" s="19"/>
    </row>
    <row r="23" spans="1:10" s="20" customFormat="1" ht="13.5">
      <c r="A23" s="43"/>
      <c r="B23" s="1"/>
      <c r="C23" s="69"/>
      <c r="D23" s="139"/>
      <c r="E23" s="69"/>
      <c r="F23" s="139"/>
      <c r="G23" s="69"/>
      <c r="H23" s="83"/>
      <c r="I23" s="19"/>
      <c r="J23" s="19"/>
    </row>
    <row r="24" spans="1:10" s="20" customFormat="1" ht="13.5">
      <c r="A24" s="43"/>
      <c r="B24" s="1"/>
      <c r="C24" s="69"/>
      <c r="D24" s="139"/>
      <c r="E24" s="69"/>
      <c r="F24" s="139"/>
      <c r="G24" s="169"/>
      <c r="H24" s="167"/>
      <c r="I24" s="19"/>
      <c r="J24" s="19"/>
    </row>
    <row r="25" spans="1:10" s="20" customFormat="1" ht="13.5">
      <c r="A25" s="43"/>
      <c r="B25" s="1"/>
      <c r="C25" s="106"/>
      <c r="D25" s="139"/>
      <c r="E25" s="169"/>
      <c r="F25" s="139"/>
      <c r="G25" s="69"/>
      <c r="H25" s="166"/>
      <c r="I25" s="19"/>
      <c r="J25" s="19"/>
    </row>
    <row r="26" spans="1:8" s="140" customFormat="1" ht="12.75">
      <c r="A26" s="292" t="s">
        <v>170</v>
      </c>
      <c r="B26" s="252" t="s">
        <v>167</v>
      </c>
      <c r="C26" s="257"/>
      <c r="D26" s="258"/>
      <c r="E26" s="257"/>
      <c r="F26" s="258"/>
      <c r="G26" s="69"/>
      <c r="H26" s="83"/>
    </row>
    <row r="27" spans="1:8" s="140" customFormat="1" ht="12.75">
      <c r="A27" s="134"/>
      <c r="B27" s="252" t="s">
        <v>24</v>
      </c>
      <c r="C27" s="257"/>
      <c r="D27" s="258"/>
      <c r="E27" s="257"/>
      <c r="F27" s="258"/>
      <c r="G27" s="170"/>
      <c r="H27" s="167"/>
    </row>
    <row r="28" spans="1:8" s="140" customFormat="1" ht="12.75">
      <c r="A28" s="134"/>
      <c r="B28" s="252" t="s">
        <v>174</v>
      </c>
      <c r="C28" s="257"/>
      <c r="D28" s="258"/>
      <c r="E28" s="257"/>
      <c r="F28" s="258"/>
      <c r="G28" s="170"/>
      <c r="H28" s="167"/>
    </row>
    <row r="29" spans="1:8" s="140" customFormat="1" ht="12.75">
      <c r="A29" s="134"/>
      <c r="B29" s="252"/>
      <c r="C29" s="257"/>
      <c r="D29" s="258"/>
      <c r="E29" s="257"/>
      <c r="F29" s="258"/>
      <c r="G29" s="170"/>
      <c r="H29" s="167"/>
    </row>
    <row r="30" spans="1:8" s="140" customFormat="1" ht="12.75">
      <c r="A30" s="134"/>
      <c r="B30" s="135"/>
      <c r="C30" s="170"/>
      <c r="D30" s="159"/>
      <c r="E30" s="170"/>
      <c r="F30" s="159"/>
      <c r="G30" s="170"/>
      <c r="H30" s="167"/>
    </row>
    <row r="31" spans="1:8" s="140" customFormat="1" ht="12.75">
      <c r="A31" s="134"/>
      <c r="B31" s="141"/>
      <c r="C31" s="170"/>
      <c r="D31" s="159"/>
      <c r="E31" s="170"/>
      <c r="F31" s="159"/>
      <c r="G31" s="170"/>
      <c r="H31" s="167"/>
    </row>
    <row r="32" spans="1:10" s="95" customFormat="1" ht="12.75">
      <c r="A32" s="134"/>
      <c r="B32" s="135"/>
      <c r="C32" s="170"/>
      <c r="D32" s="159"/>
      <c r="E32" s="170"/>
      <c r="F32" s="159"/>
      <c r="G32" s="170"/>
      <c r="H32" s="167"/>
      <c r="I32" s="125"/>
      <c r="J32" s="125"/>
    </row>
    <row r="33" spans="1:10" s="95" customFormat="1" ht="12.75">
      <c r="A33" s="134"/>
      <c r="B33" s="135"/>
      <c r="C33" s="170"/>
      <c r="D33" s="159"/>
      <c r="E33" s="170"/>
      <c r="F33" s="159"/>
      <c r="G33" s="170"/>
      <c r="H33" s="167"/>
      <c r="I33" s="125"/>
      <c r="J33" s="125"/>
    </row>
    <row r="34" spans="1:10" s="95" customFormat="1" ht="12.75">
      <c r="A34" s="134"/>
      <c r="B34" s="135"/>
      <c r="C34" s="170"/>
      <c r="D34" s="159"/>
      <c r="E34" s="170"/>
      <c r="F34" s="159"/>
      <c r="G34" s="170"/>
      <c r="H34" s="167"/>
      <c r="I34" s="125"/>
      <c r="J34" s="125"/>
    </row>
    <row r="35" spans="1:10" s="95" customFormat="1" ht="12.75">
      <c r="A35" s="134"/>
      <c r="B35" s="135"/>
      <c r="C35" s="170"/>
      <c r="D35" s="159"/>
      <c r="E35" s="170"/>
      <c r="F35" s="159"/>
      <c r="G35" s="170"/>
      <c r="H35" s="167"/>
      <c r="I35" s="125"/>
      <c r="J35" s="125"/>
    </row>
    <row r="36" spans="1:10" s="95" customFormat="1" ht="12.75">
      <c r="A36" s="134"/>
      <c r="B36" s="135"/>
      <c r="C36" s="170"/>
      <c r="D36" s="159"/>
      <c r="E36" s="170"/>
      <c r="F36" s="159"/>
      <c r="G36" s="170"/>
      <c r="H36" s="167"/>
      <c r="I36" s="125"/>
      <c r="J36" s="125"/>
    </row>
    <row r="37" spans="1:10" ht="12.75">
      <c r="A37" s="134"/>
      <c r="B37" s="135"/>
      <c r="C37" s="170"/>
      <c r="D37" s="159"/>
      <c r="E37" s="170"/>
      <c r="F37" s="159"/>
      <c r="G37" s="170"/>
      <c r="H37" s="167"/>
      <c r="I37" s="175"/>
      <c r="J37" s="175"/>
    </row>
    <row r="38" spans="1:10" ht="12.75">
      <c r="A38" s="182"/>
      <c r="B38" s="183"/>
      <c r="C38" s="190"/>
      <c r="D38" s="188"/>
      <c r="E38" s="190"/>
      <c r="F38" s="188"/>
      <c r="G38" s="190"/>
      <c r="H38" s="189"/>
      <c r="I38" s="175"/>
      <c r="J38" s="175"/>
    </row>
    <row r="39" spans="1:10" s="20" customFormat="1" ht="12.75">
      <c r="A39" s="182"/>
      <c r="B39" s="183"/>
      <c r="C39" s="70"/>
      <c r="D39" s="79"/>
      <c r="E39" s="70"/>
      <c r="F39" s="79"/>
      <c r="G39" s="70"/>
      <c r="H39" s="240"/>
      <c r="I39" s="19"/>
      <c r="J39" s="19"/>
    </row>
    <row r="40" spans="1:10" s="20" customFormat="1" ht="12.75">
      <c r="A40" s="43"/>
      <c r="B40" s="44"/>
      <c r="C40" s="69"/>
      <c r="D40" s="60"/>
      <c r="E40" s="69"/>
      <c r="F40" s="60"/>
      <c r="G40" s="69"/>
      <c r="H40" s="83"/>
      <c r="I40" s="19"/>
      <c r="J40" s="19"/>
    </row>
    <row r="41" spans="1:10" s="95" customFormat="1" ht="13.5" thickBot="1">
      <c r="A41" s="142"/>
      <c r="B41" s="143"/>
      <c r="C41" s="171"/>
      <c r="D41" s="160"/>
      <c r="E41" s="171"/>
      <c r="F41" s="160"/>
      <c r="G41" s="171"/>
      <c r="H41" s="294"/>
      <c r="I41" s="125"/>
      <c r="J41" s="125"/>
    </row>
    <row r="42" spans="1:14" s="95" customFormat="1" ht="13.5" thickTop="1">
      <c r="A42" s="145"/>
      <c r="B42" s="145"/>
      <c r="C42" s="146"/>
      <c r="D42" s="146"/>
      <c r="E42" s="146"/>
      <c r="F42" s="146"/>
      <c r="G42" s="146"/>
      <c r="H42" s="146"/>
      <c r="I42" s="147"/>
      <c r="J42" s="147"/>
      <c r="K42" s="147"/>
      <c r="L42" s="147"/>
      <c r="M42" s="125"/>
      <c r="N42" s="125"/>
    </row>
    <row r="43" spans="1:14" s="95" customFormat="1" ht="12.75">
      <c r="A43" s="145"/>
      <c r="B43" s="145"/>
      <c r="C43" s="146"/>
      <c r="D43" s="146"/>
      <c r="E43" s="146"/>
      <c r="F43" s="146"/>
      <c r="G43" s="146"/>
      <c r="H43" s="146"/>
      <c r="I43" s="147"/>
      <c r="J43" s="147"/>
      <c r="K43" s="147"/>
      <c r="L43" s="147"/>
      <c r="M43" s="125"/>
      <c r="N43" s="125"/>
    </row>
    <row r="44" spans="1:14" s="95" customFormat="1" ht="12.75">
      <c r="A44" s="132"/>
      <c r="B44" s="132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25"/>
      <c r="N44" s="125"/>
    </row>
    <row r="45" spans="1:14" s="151" customFormat="1" ht="12.75">
      <c r="A45" s="148"/>
      <c r="B45" s="148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50"/>
      <c r="N45" s="150"/>
    </row>
    <row r="46" spans="1:14" s="95" customFormat="1" ht="12.75">
      <c r="A46" s="132"/>
      <c r="B46" s="132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25"/>
      <c r="N46" s="125"/>
    </row>
    <row r="47" spans="1:14" s="187" customFormat="1" ht="15.75">
      <c r="A47" s="132"/>
      <c r="B47" s="152"/>
      <c r="C47" s="147"/>
      <c r="D47" s="147"/>
      <c r="E47" s="147"/>
      <c r="F47" s="147"/>
      <c r="G47" s="147"/>
      <c r="H47" s="147"/>
      <c r="I47" s="147"/>
      <c r="J47" s="184"/>
      <c r="K47" s="185"/>
      <c r="L47" s="185"/>
      <c r="M47" s="186"/>
      <c r="N47" s="186"/>
    </row>
    <row r="48" spans="1:14" ht="12.75">
      <c r="A48" s="153"/>
      <c r="B48" s="154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75"/>
      <c r="N48" s="175"/>
    </row>
    <row r="49" spans="1:14" ht="12.75">
      <c r="A49" s="153"/>
      <c r="B49" s="154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75"/>
      <c r="N49" s="175"/>
    </row>
    <row r="50" spans="1:14" ht="12.75">
      <c r="A50" s="154"/>
      <c r="B50" s="154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75"/>
      <c r="N50" s="175"/>
    </row>
    <row r="51" spans="1:16" ht="12.75">
      <c r="A51" s="154"/>
      <c r="B51" s="154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75"/>
      <c r="P51" s="175"/>
    </row>
    <row r="52" spans="1:16" ht="12.75">
      <c r="A52" s="154"/>
      <c r="B52" s="154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75"/>
      <c r="P52" s="175"/>
    </row>
    <row r="53" spans="1:16" ht="12.75">
      <c r="A53" s="154"/>
      <c r="B53" s="154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75"/>
      <c r="P53" s="175"/>
    </row>
    <row r="54" spans="1:16" ht="12.75">
      <c r="A54" s="154"/>
      <c r="B54" s="154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75"/>
      <c r="P54" s="175"/>
    </row>
    <row r="55" spans="1:16" ht="12.75">
      <c r="A55" s="154"/>
      <c r="B55" s="154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75"/>
      <c r="P55" s="175"/>
    </row>
    <row r="56" spans="1:16" ht="12.75">
      <c r="A56" s="154"/>
      <c r="B56" s="154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75"/>
      <c r="P56" s="175"/>
    </row>
    <row r="57" spans="1:16" ht="12.75">
      <c r="A57" s="154"/>
      <c r="B57" s="154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75"/>
      <c r="P57" s="175"/>
    </row>
    <row r="58" spans="1:16" ht="12.75">
      <c r="A58" s="154"/>
      <c r="B58" s="154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75"/>
      <c r="P58" s="175"/>
    </row>
    <row r="59" spans="1:16" ht="12.75">
      <c r="A59" s="154"/>
      <c r="B59" s="154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75"/>
      <c r="P59" s="175"/>
    </row>
    <row r="60" spans="1:16" ht="12.75">
      <c r="A60" s="154"/>
      <c r="B60" s="154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75"/>
      <c r="P60" s="175"/>
    </row>
    <row r="61" spans="1:16" ht="12.75">
      <c r="A61" s="154"/>
      <c r="B61" s="154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75"/>
      <c r="P61" s="175"/>
    </row>
    <row r="62" spans="1:16" ht="12.75">
      <c r="A62" s="154"/>
      <c r="B62" s="154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75"/>
      <c r="P62" s="175"/>
    </row>
    <row r="63" spans="1:16" ht="12.75">
      <c r="A63" s="154"/>
      <c r="B63" s="154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75"/>
      <c r="P63" s="175"/>
    </row>
    <row r="64" spans="1:16" ht="12.75">
      <c r="A64" s="154"/>
      <c r="B64" s="154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75"/>
      <c r="P64" s="175"/>
    </row>
    <row r="65" spans="1:16" ht="12.75">
      <c r="A65" s="154"/>
      <c r="B65" s="154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75"/>
      <c r="P65" s="175"/>
    </row>
    <row r="66" spans="1:16" ht="12.75">
      <c r="A66" s="154"/>
      <c r="B66" s="154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75"/>
      <c r="P66" s="175"/>
    </row>
    <row r="67" spans="1:16" ht="12.75">
      <c r="A67" s="154"/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75"/>
      <c r="P67" s="175"/>
    </row>
    <row r="68" spans="1:16" ht="12.75">
      <c r="A68" s="154"/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75"/>
      <c r="P68" s="175"/>
    </row>
    <row r="69" spans="1:24" ht="12.75">
      <c r="A69" s="154"/>
      <c r="B69" s="154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75"/>
      <c r="R69" s="175"/>
      <c r="S69" s="175"/>
      <c r="T69" s="175"/>
      <c r="U69" s="175"/>
      <c r="V69" s="175"/>
      <c r="W69" s="175"/>
      <c r="X69" s="175"/>
    </row>
    <row r="70" spans="1:16" ht="12.75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</row>
    <row r="71" spans="1:16" ht="12.75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</row>
    <row r="72" spans="1:16" ht="12.75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</row>
    <row r="73" spans="1:16" ht="12.75">
      <c r="A73" s="154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</row>
    <row r="74" spans="1:16" ht="12.75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</row>
    <row r="75" spans="1:16" ht="12.75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</row>
    <row r="76" spans="1:16" ht="12.75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</row>
    <row r="77" spans="1:16" ht="12.75">
      <c r="A77" s="154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</row>
    <row r="78" spans="1:16" ht="12.75">
      <c r="A78" s="154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</row>
    <row r="79" spans="1:16" ht="12.75">
      <c r="A79" s="154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</row>
    <row r="80" spans="1:16" ht="12.75">
      <c r="A80" s="154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</row>
    <row r="81" spans="1:16" ht="12.75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</row>
    <row r="82" spans="1:16" ht="12.75">
      <c r="A82" s="154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</row>
    <row r="83" spans="1:16" ht="12.75">
      <c r="A83" s="154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</row>
    <row r="84" spans="1:16" ht="12.75">
      <c r="A84" s="154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</row>
    <row r="85" spans="1:16" ht="12.75">
      <c r="A85" s="154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</row>
    <row r="86" spans="1:16" ht="12.75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</row>
    <row r="87" spans="1:16" ht="12.75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</row>
    <row r="88" spans="1:16" ht="12.75">
      <c r="A88" s="154"/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</row>
  </sheetData>
  <sheetProtection/>
  <mergeCells count="12">
    <mergeCell ref="A1:G1"/>
    <mergeCell ref="A2:G2"/>
    <mergeCell ref="M2:N2"/>
    <mergeCell ref="A3:G3"/>
    <mergeCell ref="G4:G5"/>
    <mergeCell ref="E4:E5"/>
    <mergeCell ref="F4:F5"/>
    <mergeCell ref="H4:H5"/>
    <mergeCell ref="A4:A5"/>
    <mergeCell ref="B4:B5"/>
    <mergeCell ref="C4:C5"/>
    <mergeCell ref="D4:D5"/>
  </mergeCells>
  <printOptions/>
  <pageMargins left="0.75" right="0.75" top="0.43" bottom="1" header="0" footer="0"/>
  <pageSetup horizontalDpi="120" verticalDpi="12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9"/>
  <sheetViews>
    <sheetView showGridLines="0" zoomScalePageLayoutView="0" workbookViewId="0" topLeftCell="A13">
      <selection activeCell="E45" sqref="E45"/>
    </sheetView>
  </sheetViews>
  <sheetFormatPr defaultColWidth="11.421875" defaultRowHeight="12.75"/>
  <cols>
    <col min="1" max="1" width="4.140625" style="95" customWidth="1"/>
    <col min="2" max="2" width="33.140625" style="95" customWidth="1"/>
    <col min="3" max="3" width="19.28125" style="95" customWidth="1"/>
    <col min="4" max="5" width="16.7109375" style="95" customWidth="1"/>
    <col min="6" max="6" width="7.57421875" style="95" customWidth="1"/>
    <col min="7" max="16" width="16.7109375" style="95" customWidth="1"/>
    <col min="17" max="16384" width="11.421875" style="95" customWidth="1"/>
  </cols>
  <sheetData>
    <row r="1" spans="2:11" s="20" customFormat="1" ht="15.75">
      <c r="B1" s="415" t="s">
        <v>185</v>
      </c>
      <c r="C1" s="415"/>
      <c r="D1" s="415"/>
      <c r="E1" s="415"/>
      <c r="F1" s="8"/>
      <c r="G1" s="95"/>
      <c r="H1" s="95"/>
      <c r="I1" s="95"/>
      <c r="J1" s="95"/>
      <c r="K1" s="6" t="s">
        <v>18</v>
      </c>
    </row>
    <row r="2" spans="1:11" ht="15.75">
      <c r="A2" s="20"/>
      <c r="B2" s="415" t="s">
        <v>61</v>
      </c>
      <c r="C2" s="415"/>
      <c r="D2" s="415"/>
      <c r="E2" s="415"/>
      <c r="F2" s="8"/>
      <c r="K2" s="58">
        <v>43281</v>
      </c>
    </row>
    <row r="3" ht="13.5" thickBot="1"/>
    <row r="4" spans="1:11" s="97" customFormat="1" ht="13.5" customHeight="1" thickTop="1">
      <c r="A4" s="403" t="s">
        <v>62</v>
      </c>
      <c r="B4" s="473"/>
      <c r="C4" s="434" t="s">
        <v>63</v>
      </c>
      <c r="D4" s="471" t="s">
        <v>64</v>
      </c>
      <c r="E4" s="403" t="s">
        <v>65</v>
      </c>
      <c r="F4" s="466"/>
      <c r="G4" s="436" t="s">
        <v>66</v>
      </c>
      <c r="H4" s="468" t="s">
        <v>67</v>
      </c>
      <c r="I4" s="469"/>
      <c r="J4" s="469"/>
      <c r="K4" s="470"/>
    </row>
    <row r="5" spans="1:11" s="97" customFormat="1" ht="13.5" thickBot="1">
      <c r="A5" s="474"/>
      <c r="B5" s="475"/>
      <c r="C5" s="435" t="s">
        <v>63</v>
      </c>
      <c r="D5" s="472"/>
      <c r="E5" s="423"/>
      <c r="F5" s="467"/>
      <c r="G5" s="437"/>
      <c r="H5" s="191" t="s">
        <v>68</v>
      </c>
      <c r="I5" s="192" t="s">
        <v>69</v>
      </c>
      <c r="J5" s="192" t="s">
        <v>70</v>
      </c>
      <c r="K5" s="193" t="s">
        <v>71</v>
      </c>
    </row>
    <row r="6" spans="1:14" s="20" customFormat="1" ht="13.5" thickTop="1">
      <c r="A6" s="98">
        <v>1</v>
      </c>
      <c r="B6" s="99" t="s">
        <v>72</v>
      </c>
      <c r="C6" s="99" t="s">
        <v>73</v>
      </c>
      <c r="D6" s="100">
        <v>100000</v>
      </c>
      <c r="E6" s="101">
        <v>100318</v>
      </c>
      <c r="F6" s="102" t="s">
        <v>59</v>
      </c>
      <c r="G6" s="194">
        <v>46506</v>
      </c>
      <c r="H6" s="194">
        <v>30736</v>
      </c>
      <c r="I6" s="194">
        <v>10031</v>
      </c>
      <c r="J6" s="194">
        <v>7341</v>
      </c>
      <c r="K6" s="195">
        <v>5704</v>
      </c>
      <c r="L6" s="19"/>
      <c r="N6" s="19"/>
    </row>
    <row r="7" spans="1:14" s="20" customFormat="1" ht="12.75">
      <c r="A7" s="43">
        <v>2</v>
      </c>
      <c r="B7" s="44" t="s">
        <v>74</v>
      </c>
      <c r="C7" s="44" t="s">
        <v>75</v>
      </c>
      <c r="D7" s="18">
        <v>150000</v>
      </c>
      <c r="E7" s="69">
        <v>142209</v>
      </c>
      <c r="F7" s="59" t="s">
        <v>76</v>
      </c>
      <c r="G7" s="18">
        <v>122209</v>
      </c>
      <c r="H7" s="18">
        <v>20000</v>
      </c>
      <c r="I7" s="18"/>
      <c r="J7" s="18"/>
      <c r="K7" s="196"/>
      <c r="L7" s="19"/>
      <c r="N7" s="19"/>
    </row>
    <row r="8" spans="1:14" s="20" customFormat="1" ht="12.75">
      <c r="A8" s="43">
        <v>3</v>
      </c>
      <c r="B8" s="44" t="s">
        <v>77</v>
      </c>
      <c r="C8" s="44" t="s">
        <v>78</v>
      </c>
      <c r="D8" s="18">
        <v>150000</v>
      </c>
      <c r="E8" s="69">
        <v>162509</v>
      </c>
      <c r="F8" s="59" t="s">
        <v>79</v>
      </c>
      <c r="G8" s="18">
        <v>131357</v>
      </c>
      <c r="H8" s="18"/>
      <c r="I8" s="18">
        <v>17372</v>
      </c>
      <c r="J8" s="18">
        <v>13780</v>
      </c>
      <c r="K8" s="196"/>
      <c r="L8" s="19"/>
      <c r="N8" s="19"/>
    </row>
    <row r="9" spans="1:14" s="20" customFormat="1" ht="12.75">
      <c r="A9" s="43">
        <v>4</v>
      </c>
      <c r="B9" s="44" t="s">
        <v>80</v>
      </c>
      <c r="C9" s="44" t="s">
        <v>81</v>
      </c>
      <c r="D9" s="18">
        <v>150000</v>
      </c>
      <c r="E9" s="69">
        <v>95607</v>
      </c>
      <c r="F9" s="59" t="s">
        <v>82</v>
      </c>
      <c r="G9" s="18"/>
      <c r="H9" s="18"/>
      <c r="I9" s="18"/>
      <c r="J9" s="18">
        <v>88107</v>
      </c>
      <c r="K9" s="196">
        <v>7500</v>
      </c>
      <c r="L9" s="19"/>
      <c r="N9" s="19"/>
    </row>
    <row r="10" spans="1:14" s="20" customFormat="1" ht="12.75">
      <c r="A10" s="43">
        <v>5</v>
      </c>
      <c r="B10" s="44" t="s">
        <v>83</v>
      </c>
      <c r="C10" s="44" t="s">
        <v>84</v>
      </c>
      <c r="D10" s="18">
        <v>200000</v>
      </c>
      <c r="E10" s="69">
        <v>155708</v>
      </c>
      <c r="F10" s="59" t="s">
        <v>85</v>
      </c>
      <c r="G10" s="18">
        <v>45925</v>
      </c>
      <c r="H10" s="18">
        <v>99783</v>
      </c>
      <c r="I10" s="18"/>
      <c r="J10" s="18"/>
      <c r="K10" s="196">
        <v>10000</v>
      </c>
      <c r="L10" s="19"/>
      <c r="N10" s="19"/>
    </row>
    <row r="11" spans="1:14" s="20" customFormat="1" ht="12.75">
      <c r="A11" s="43">
        <v>6</v>
      </c>
      <c r="B11" s="44" t="s">
        <v>86</v>
      </c>
      <c r="C11" s="44" t="s">
        <v>87</v>
      </c>
      <c r="D11" s="18">
        <v>20000</v>
      </c>
      <c r="E11" s="69">
        <v>10506</v>
      </c>
      <c r="F11" s="59" t="s">
        <v>88</v>
      </c>
      <c r="G11" s="18"/>
      <c r="H11" s="18"/>
      <c r="I11" s="18">
        <v>10506</v>
      </c>
      <c r="J11" s="18"/>
      <c r="K11" s="196"/>
      <c r="L11" s="19"/>
      <c r="N11" s="19"/>
    </row>
    <row r="12" spans="1:14" s="20" customFormat="1" ht="12.75">
      <c r="A12" s="43">
        <v>7</v>
      </c>
      <c r="B12" s="44" t="s">
        <v>89</v>
      </c>
      <c r="C12" s="44" t="s">
        <v>90</v>
      </c>
      <c r="D12" s="18">
        <v>15000</v>
      </c>
      <c r="E12" s="69">
        <v>18704</v>
      </c>
      <c r="F12" s="59" t="s">
        <v>91</v>
      </c>
      <c r="G12" s="18">
        <v>9352</v>
      </c>
      <c r="H12" s="18">
        <v>9352</v>
      </c>
      <c r="I12" s="18"/>
      <c r="J12" s="18"/>
      <c r="K12" s="196"/>
      <c r="L12" s="19"/>
      <c r="N12" s="19"/>
    </row>
    <row r="13" spans="1:14" s="20" customFormat="1" ht="12.75">
      <c r="A13" s="43">
        <v>8</v>
      </c>
      <c r="B13" s="44" t="s">
        <v>92</v>
      </c>
      <c r="C13" s="44" t="s">
        <v>93</v>
      </c>
      <c r="D13" s="18">
        <v>20000</v>
      </c>
      <c r="E13" s="69">
        <v>15703</v>
      </c>
      <c r="F13" s="59"/>
      <c r="G13" s="18">
        <v>15703</v>
      </c>
      <c r="H13" s="18"/>
      <c r="I13" s="18"/>
      <c r="J13" s="18"/>
      <c r="K13" s="196"/>
      <c r="L13" s="19"/>
      <c r="N13" s="19"/>
    </row>
    <row r="14" spans="1:14" s="20" customFormat="1" ht="12.75">
      <c r="A14" s="43">
        <v>9</v>
      </c>
      <c r="B14" s="44" t="s">
        <v>95</v>
      </c>
      <c r="C14" s="44" t="s">
        <v>96</v>
      </c>
      <c r="D14" s="18">
        <v>10000</v>
      </c>
      <c r="E14" s="69">
        <v>5708</v>
      </c>
      <c r="F14" s="59"/>
      <c r="G14" s="18"/>
      <c r="H14" s="18"/>
      <c r="I14" s="18"/>
      <c r="J14" s="18">
        <v>5708</v>
      </c>
      <c r="K14" s="196"/>
      <c r="L14" s="19"/>
      <c r="N14" s="19"/>
    </row>
    <row r="15" spans="1:14" s="20" customFormat="1" ht="12.75">
      <c r="A15" s="43">
        <v>10</v>
      </c>
      <c r="B15" s="44" t="s">
        <v>98</v>
      </c>
      <c r="C15" s="44" t="s">
        <v>99</v>
      </c>
      <c r="D15" s="18">
        <v>10000</v>
      </c>
      <c r="E15" s="69">
        <v>6306</v>
      </c>
      <c r="F15" s="59"/>
      <c r="G15" s="18"/>
      <c r="H15" s="18"/>
      <c r="I15" s="18">
        <v>6306</v>
      </c>
      <c r="J15" s="18"/>
      <c r="K15" s="196"/>
      <c r="L15" s="19"/>
      <c r="N15" s="19"/>
    </row>
    <row r="16" spans="1:14" s="20" customFormat="1" ht="12.75">
      <c r="A16" s="43">
        <v>11</v>
      </c>
      <c r="B16" s="44" t="s">
        <v>101</v>
      </c>
      <c r="C16" s="44" t="s">
        <v>102</v>
      </c>
      <c r="D16" s="18">
        <v>100000</v>
      </c>
      <c r="E16" s="69">
        <v>114708</v>
      </c>
      <c r="F16" s="59"/>
      <c r="G16" s="18">
        <v>32494</v>
      </c>
      <c r="H16" s="18">
        <v>34713</v>
      </c>
      <c r="I16" s="18">
        <v>47501</v>
      </c>
      <c r="J16" s="18"/>
      <c r="K16" s="196"/>
      <c r="L16" s="19"/>
      <c r="N16" s="19"/>
    </row>
    <row r="17" spans="1:14" s="20" customFormat="1" ht="12.75">
      <c r="A17" s="43">
        <v>12</v>
      </c>
      <c r="B17" s="44" t="s">
        <v>104</v>
      </c>
      <c r="C17" s="44" t="s">
        <v>105</v>
      </c>
      <c r="D17" s="18">
        <v>10000</v>
      </c>
      <c r="E17" s="69">
        <v>17705</v>
      </c>
      <c r="F17" s="59"/>
      <c r="G17" s="18">
        <v>8733</v>
      </c>
      <c r="H17" s="18"/>
      <c r="I17" s="18">
        <v>8972</v>
      </c>
      <c r="J17" s="18"/>
      <c r="K17" s="196"/>
      <c r="L17" s="19"/>
      <c r="N17" s="19"/>
    </row>
    <row r="18" spans="1:14" s="20" customFormat="1" ht="12.75">
      <c r="A18" s="43">
        <v>13</v>
      </c>
      <c r="B18" s="44" t="s">
        <v>107</v>
      </c>
      <c r="C18" s="44" t="s">
        <v>108</v>
      </c>
      <c r="D18" s="18">
        <v>100000</v>
      </c>
      <c r="E18" s="69">
        <v>138906</v>
      </c>
      <c r="F18" s="59"/>
      <c r="G18" s="18">
        <v>72598</v>
      </c>
      <c r="H18" s="18">
        <v>21894</v>
      </c>
      <c r="I18" s="18">
        <v>30183</v>
      </c>
      <c r="J18" s="18">
        <v>14321</v>
      </c>
      <c r="K18" s="196"/>
      <c r="L18" s="19"/>
      <c r="N18" s="19"/>
    </row>
    <row r="19" spans="1:14" s="20" customFormat="1" ht="12.75">
      <c r="A19" s="43">
        <v>14</v>
      </c>
      <c r="B19" s="44" t="s">
        <v>109</v>
      </c>
      <c r="C19" s="44" t="s">
        <v>110</v>
      </c>
      <c r="D19" s="18">
        <v>50000</v>
      </c>
      <c r="E19" s="69">
        <v>75804</v>
      </c>
      <c r="F19" s="59"/>
      <c r="G19" s="18">
        <v>35134</v>
      </c>
      <c r="H19" s="18">
        <v>40670</v>
      </c>
      <c r="I19" s="18"/>
      <c r="J19" s="18"/>
      <c r="K19" s="196"/>
      <c r="L19" s="19"/>
      <c r="N19" s="19"/>
    </row>
    <row r="20" spans="1:14" s="20" customFormat="1" ht="12.75">
      <c r="A20" s="43">
        <v>15</v>
      </c>
      <c r="B20" s="44" t="s">
        <v>111</v>
      </c>
      <c r="C20" s="44" t="s">
        <v>112</v>
      </c>
      <c r="D20" s="18">
        <v>30000</v>
      </c>
      <c r="E20" s="69">
        <v>20708</v>
      </c>
      <c r="F20" s="59"/>
      <c r="G20" s="18">
        <v>20708</v>
      </c>
      <c r="H20" s="18"/>
      <c r="I20" s="18"/>
      <c r="J20" s="18"/>
      <c r="K20" s="196"/>
      <c r="L20" s="19"/>
      <c r="N20" s="19"/>
    </row>
    <row r="21" spans="1:14" s="20" customFormat="1" ht="12.75">
      <c r="A21" s="43">
        <v>16</v>
      </c>
      <c r="B21" s="44" t="s">
        <v>113</v>
      </c>
      <c r="C21" s="44" t="s">
        <v>114</v>
      </c>
      <c r="D21" s="18">
        <v>100000</v>
      </c>
      <c r="E21" s="69">
        <v>114715</v>
      </c>
      <c r="F21" s="59"/>
      <c r="G21" s="18">
        <v>114715</v>
      </c>
      <c r="H21" s="18"/>
      <c r="I21" s="18"/>
      <c r="J21" s="18"/>
      <c r="K21" s="196"/>
      <c r="L21" s="19"/>
      <c r="N21" s="19"/>
    </row>
    <row r="22" spans="1:14" s="20" customFormat="1" ht="12.75">
      <c r="A22" s="43">
        <v>17</v>
      </c>
      <c r="B22" s="44" t="s">
        <v>115</v>
      </c>
      <c r="C22" s="44" t="s">
        <v>116</v>
      </c>
      <c r="D22" s="18">
        <v>150000</v>
      </c>
      <c r="E22" s="69">
        <v>210705</v>
      </c>
      <c r="F22" s="59"/>
      <c r="G22" s="18">
        <v>150332</v>
      </c>
      <c r="H22" s="18">
        <v>31232</v>
      </c>
      <c r="I22" s="18">
        <v>20781</v>
      </c>
      <c r="J22" s="18">
        <v>8360</v>
      </c>
      <c r="K22" s="196"/>
      <c r="L22" s="19"/>
      <c r="N22" s="19"/>
    </row>
    <row r="23" spans="1:14" s="20" customFormat="1" ht="12.75">
      <c r="A23" s="43">
        <v>18</v>
      </c>
      <c r="B23" s="44" t="s">
        <v>117</v>
      </c>
      <c r="C23" s="44" t="s">
        <v>118</v>
      </c>
      <c r="D23" s="18">
        <v>85000</v>
      </c>
      <c r="E23" s="69">
        <v>72708</v>
      </c>
      <c r="F23" s="59"/>
      <c r="G23" s="18">
        <v>31254</v>
      </c>
      <c r="H23" s="18"/>
      <c r="I23" s="18">
        <v>41454</v>
      </c>
      <c r="J23" s="18"/>
      <c r="K23" s="196"/>
      <c r="L23" s="19"/>
      <c r="N23" s="19"/>
    </row>
    <row r="24" spans="1:14" s="20" customFormat="1" ht="12.75">
      <c r="A24" s="43">
        <v>19</v>
      </c>
      <c r="B24" s="44" t="s">
        <v>119</v>
      </c>
      <c r="C24" s="44" t="s">
        <v>120</v>
      </c>
      <c r="D24" s="18">
        <v>80000</v>
      </c>
      <c r="E24" s="69">
        <v>78604</v>
      </c>
      <c r="F24" s="59"/>
      <c r="G24" s="18"/>
      <c r="H24" s="18"/>
      <c r="I24" s="18"/>
      <c r="J24" s="18">
        <v>78604</v>
      </c>
      <c r="K24" s="196"/>
      <c r="L24" s="19"/>
      <c r="N24" s="19"/>
    </row>
    <row r="25" spans="1:14" s="20" customFormat="1" ht="12.75">
      <c r="A25" s="43">
        <v>20</v>
      </c>
      <c r="B25" s="44" t="s">
        <v>121</v>
      </c>
      <c r="C25" s="44" t="s">
        <v>122</v>
      </c>
      <c r="D25" s="18">
        <v>100000</v>
      </c>
      <c r="E25" s="69">
        <v>101306</v>
      </c>
      <c r="F25" s="59" t="s">
        <v>94</v>
      </c>
      <c r="G25" s="18">
        <v>8630</v>
      </c>
      <c r="H25" s="18">
        <v>26731</v>
      </c>
      <c r="I25" s="18">
        <v>26834</v>
      </c>
      <c r="J25" s="18">
        <v>25993</v>
      </c>
      <c r="K25" s="196">
        <v>13118</v>
      </c>
      <c r="L25" s="19"/>
      <c r="N25" s="19"/>
    </row>
    <row r="26" spans="1:14" s="20" customFormat="1" ht="12.75">
      <c r="A26" s="43">
        <v>21</v>
      </c>
      <c r="B26" s="44" t="s">
        <v>123</v>
      </c>
      <c r="C26" s="44" t="s">
        <v>124</v>
      </c>
      <c r="D26" s="18">
        <v>100000</v>
      </c>
      <c r="E26" s="69">
        <v>75603</v>
      </c>
      <c r="F26" s="59" t="s">
        <v>97</v>
      </c>
      <c r="G26" s="18">
        <v>75603</v>
      </c>
      <c r="H26" s="18"/>
      <c r="I26" s="18"/>
      <c r="J26" s="18"/>
      <c r="K26" s="196"/>
      <c r="L26" s="19"/>
      <c r="N26" s="19"/>
    </row>
    <row r="27" spans="1:14" s="20" customFormat="1" ht="12.75">
      <c r="A27" s="43">
        <v>22</v>
      </c>
      <c r="B27" s="44" t="s">
        <v>125</v>
      </c>
      <c r="C27" s="44" t="s">
        <v>126</v>
      </c>
      <c r="D27" s="18">
        <v>150000</v>
      </c>
      <c r="E27" s="69">
        <v>218304</v>
      </c>
      <c r="F27" s="59" t="s">
        <v>100</v>
      </c>
      <c r="G27" s="18">
        <v>132894</v>
      </c>
      <c r="H27" s="18">
        <v>85410</v>
      </c>
      <c r="I27" s="18"/>
      <c r="J27" s="18"/>
      <c r="K27" s="196"/>
      <c r="L27" s="19"/>
      <c r="N27" s="19"/>
    </row>
    <row r="28" spans="1:14" s="20" customFormat="1" ht="12.75">
      <c r="A28" s="43">
        <v>23</v>
      </c>
      <c r="B28" s="44" t="s">
        <v>127</v>
      </c>
      <c r="C28" s="44" t="s">
        <v>128</v>
      </c>
      <c r="D28" s="18">
        <v>80000</v>
      </c>
      <c r="E28" s="69">
        <v>73140</v>
      </c>
      <c r="F28" s="59"/>
      <c r="G28" s="18">
        <v>34838</v>
      </c>
      <c r="H28" s="18"/>
      <c r="I28" s="18">
        <v>38302</v>
      </c>
      <c r="J28" s="18"/>
      <c r="K28" s="196"/>
      <c r="L28" s="19"/>
      <c r="N28" s="19"/>
    </row>
    <row r="29" spans="1:14" s="20" customFormat="1" ht="12.75">
      <c r="A29" s="43">
        <v>24</v>
      </c>
      <c r="B29" s="44" t="s">
        <v>129</v>
      </c>
      <c r="C29" s="44" t="s">
        <v>130</v>
      </c>
      <c r="D29" s="18">
        <v>30000</v>
      </c>
      <c r="E29" s="69">
        <v>23712</v>
      </c>
      <c r="F29" s="59"/>
      <c r="G29" s="18"/>
      <c r="H29" s="18">
        <v>23712</v>
      </c>
      <c r="I29" s="18"/>
      <c r="J29" s="18"/>
      <c r="K29" s="196"/>
      <c r="L29" s="19"/>
      <c r="N29" s="19"/>
    </row>
    <row r="30" spans="1:14" s="20" customFormat="1" ht="12.75">
      <c r="A30" s="43">
        <v>25</v>
      </c>
      <c r="B30" s="44" t="s">
        <v>131</v>
      </c>
      <c r="C30" s="44" t="s">
        <v>132</v>
      </c>
      <c r="D30" s="18">
        <v>20000</v>
      </c>
      <c r="E30" s="69">
        <v>11418</v>
      </c>
      <c r="F30" s="59"/>
      <c r="G30" s="18"/>
      <c r="H30" s="18"/>
      <c r="I30" s="18">
        <v>11418</v>
      </c>
      <c r="J30" s="18"/>
      <c r="K30" s="196"/>
      <c r="L30" s="19"/>
      <c r="N30" s="19"/>
    </row>
    <row r="31" spans="1:14" s="20" customFormat="1" ht="12.75">
      <c r="A31" s="43">
        <v>26</v>
      </c>
      <c r="B31" s="44" t="s">
        <v>133</v>
      </c>
      <c r="C31" s="44" t="s">
        <v>134</v>
      </c>
      <c r="D31" s="18">
        <v>100000</v>
      </c>
      <c r="E31" s="69">
        <v>88305</v>
      </c>
      <c r="F31" s="59"/>
      <c r="G31" s="18">
        <v>32000</v>
      </c>
      <c r="H31" s="18">
        <v>44305</v>
      </c>
      <c r="I31" s="18">
        <v>12000</v>
      </c>
      <c r="J31" s="18"/>
      <c r="K31" s="196"/>
      <c r="L31" s="19"/>
      <c r="N31" s="19"/>
    </row>
    <row r="32" spans="1:14" s="20" customFormat="1" ht="12.75">
      <c r="A32" s="43">
        <v>27</v>
      </c>
      <c r="B32" s="44" t="s">
        <v>135</v>
      </c>
      <c r="C32" s="44" t="s">
        <v>136</v>
      </c>
      <c r="D32" s="18">
        <v>10000</v>
      </c>
      <c r="E32" s="69">
        <v>6306</v>
      </c>
      <c r="F32" s="59"/>
      <c r="G32" s="18"/>
      <c r="H32" s="18"/>
      <c r="I32" s="18"/>
      <c r="J32" s="18">
        <v>6306</v>
      </c>
      <c r="K32" s="196"/>
      <c r="L32" s="19"/>
      <c r="N32" s="19"/>
    </row>
    <row r="33" spans="1:14" s="20" customFormat="1" ht="12.75">
      <c r="A33" s="43">
        <v>28</v>
      </c>
      <c r="B33" s="44" t="s">
        <v>137</v>
      </c>
      <c r="C33" s="44" t="s">
        <v>138</v>
      </c>
      <c r="D33" s="18">
        <v>10000</v>
      </c>
      <c r="E33" s="69">
        <v>108905</v>
      </c>
      <c r="F33" s="59"/>
      <c r="G33" s="18"/>
      <c r="H33" s="18">
        <v>8905</v>
      </c>
      <c r="I33" s="18"/>
      <c r="J33" s="18"/>
      <c r="K33" s="196"/>
      <c r="L33" s="19"/>
      <c r="N33" s="19"/>
    </row>
    <row r="34" spans="1:14" s="20" customFormat="1" ht="12.75">
      <c r="A34" s="43">
        <v>29</v>
      </c>
      <c r="B34" s="44" t="s">
        <v>139</v>
      </c>
      <c r="C34" s="44" t="s">
        <v>140</v>
      </c>
      <c r="D34" s="18">
        <v>25000</v>
      </c>
      <c r="E34" s="69">
        <v>23603</v>
      </c>
      <c r="F34" s="59"/>
      <c r="G34" s="18">
        <v>17303</v>
      </c>
      <c r="H34" s="18">
        <v>6300</v>
      </c>
      <c r="I34" s="18"/>
      <c r="J34" s="18"/>
      <c r="K34" s="196"/>
      <c r="L34" s="19"/>
      <c r="N34" s="19"/>
    </row>
    <row r="35" spans="1:14" s="20" customFormat="1" ht="12.75">
      <c r="A35" s="43">
        <v>30</v>
      </c>
      <c r="B35" s="44" t="s">
        <v>141</v>
      </c>
      <c r="C35" s="44" t="s">
        <v>142</v>
      </c>
      <c r="D35" s="18">
        <v>50000</v>
      </c>
      <c r="E35" s="69">
        <v>42115</v>
      </c>
      <c r="F35" s="59"/>
      <c r="G35" s="18">
        <v>1341</v>
      </c>
      <c r="H35" s="18">
        <v>21378</v>
      </c>
      <c r="I35" s="18">
        <v>19396</v>
      </c>
      <c r="J35" s="18"/>
      <c r="K35" s="196"/>
      <c r="L35" s="19"/>
      <c r="N35" s="19"/>
    </row>
    <row r="36" spans="1:14" s="20" customFormat="1" ht="12.75">
      <c r="A36" s="43">
        <v>31</v>
      </c>
      <c r="B36" s="44" t="s">
        <v>143</v>
      </c>
      <c r="C36" s="44" t="s">
        <v>144</v>
      </c>
      <c r="D36" s="18">
        <v>100000</v>
      </c>
      <c r="E36" s="69">
        <v>97708</v>
      </c>
      <c r="F36" s="59" t="s">
        <v>103</v>
      </c>
      <c r="G36" s="18">
        <v>32570</v>
      </c>
      <c r="H36" s="18">
        <v>32569</v>
      </c>
      <c r="I36" s="18"/>
      <c r="J36" s="18"/>
      <c r="K36" s="196">
        <v>32569</v>
      </c>
      <c r="L36" s="19"/>
      <c r="N36" s="19"/>
    </row>
    <row r="37" spans="1:14" s="20" customFormat="1" ht="12.75">
      <c r="A37" s="43">
        <v>32</v>
      </c>
      <c r="B37" s="44" t="s">
        <v>145</v>
      </c>
      <c r="C37" s="44" t="s">
        <v>146</v>
      </c>
      <c r="D37" s="18">
        <v>250000</v>
      </c>
      <c r="E37" s="69">
        <v>314708</v>
      </c>
      <c r="F37" s="59" t="s">
        <v>106</v>
      </c>
      <c r="G37" s="18">
        <v>259143</v>
      </c>
      <c r="H37" s="18"/>
      <c r="I37" s="18">
        <v>13341</v>
      </c>
      <c r="J37" s="18"/>
      <c r="K37" s="196">
        <v>42224</v>
      </c>
      <c r="L37" s="19"/>
      <c r="N37" s="19"/>
    </row>
    <row r="38" spans="1:14" s="20" customFormat="1" ht="12.75">
      <c r="A38" s="43">
        <v>33</v>
      </c>
      <c r="B38" s="44" t="s">
        <v>147</v>
      </c>
      <c r="C38" s="44" t="s">
        <v>78</v>
      </c>
      <c r="D38" s="18">
        <v>200000</v>
      </c>
      <c r="E38" s="69">
        <v>219305</v>
      </c>
      <c r="F38" s="59"/>
      <c r="G38" s="18">
        <v>131807</v>
      </c>
      <c r="H38" s="18">
        <v>87498</v>
      </c>
      <c r="I38" s="18"/>
      <c r="J38" s="18"/>
      <c r="K38" s="196"/>
      <c r="L38" s="19"/>
      <c r="N38" s="19"/>
    </row>
    <row r="39" spans="1:14" s="20" customFormat="1" ht="12.75">
      <c r="A39" s="43">
        <v>34</v>
      </c>
      <c r="B39" s="44" t="s">
        <v>148</v>
      </c>
      <c r="C39" s="44" t="s">
        <v>102</v>
      </c>
      <c r="D39" s="18">
        <v>50000</v>
      </c>
      <c r="E39" s="69">
        <v>50318</v>
      </c>
      <c r="F39" s="59"/>
      <c r="G39" s="18">
        <v>50318</v>
      </c>
      <c r="H39" s="18"/>
      <c r="I39" s="18"/>
      <c r="J39" s="18"/>
      <c r="K39" s="196"/>
      <c r="L39" s="19"/>
      <c r="N39" s="19"/>
    </row>
    <row r="40" spans="1:14" s="20" customFormat="1" ht="12.75">
      <c r="A40" s="103">
        <v>35</v>
      </c>
      <c r="B40" s="104" t="s">
        <v>160</v>
      </c>
      <c r="C40" s="104" t="s">
        <v>149</v>
      </c>
      <c r="D40" s="105"/>
      <c r="E40" s="106">
        <f>205618+369410</f>
        <v>575028</v>
      </c>
      <c r="F40" s="59"/>
      <c r="G40" s="138">
        <v>103706</v>
      </c>
      <c r="H40" s="138">
        <v>50318</v>
      </c>
      <c r="I40" s="138">
        <v>7340</v>
      </c>
      <c r="J40" s="138" t="s">
        <v>150</v>
      </c>
      <c r="K40" s="197">
        <v>44254</v>
      </c>
      <c r="L40" s="19"/>
      <c r="N40" s="19"/>
    </row>
    <row r="41" spans="1:14" s="97" customFormat="1" ht="13.5" thickBot="1">
      <c r="A41" s="107"/>
      <c r="B41" s="108" t="s">
        <v>151</v>
      </c>
      <c r="C41" s="109"/>
      <c r="D41" s="110" t="s">
        <v>18</v>
      </c>
      <c r="E41" s="205">
        <f>SUM(E6:E40)</f>
        <v>3587625</v>
      </c>
      <c r="F41" s="111"/>
      <c r="G41" s="204">
        <f>SUM(G6:G40)</f>
        <v>1717173</v>
      </c>
      <c r="H41" s="204">
        <f>SUM(H6:H40)</f>
        <v>675506</v>
      </c>
      <c r="I41" s="204">
        <f>SUM(I6:I40)</f>
        <v>321737</v>
      </c>
      <c r="J41" s="204">
        <f>SUM(J6:J40)</f>
        <v>248520</v>
      </c>
      <c r="K41" s="199">
        <f>SUM(K6:K40)</f>
        <v>155369</v>
      </c>
      <c r="L41" s="113"/>
      <c r="M41" s="113"/>
      <c r="N41" s="113"/>
    </row>
    <row r="42" spans="1:14" s="97" customFormat="1" ht="13.5" thickTop="1">
      <c r="A42" s="198"/>
      <c r="B42" s="241" t="s">
        <v>24</v>
      </c>
      <c r="C42" s="242"/>
      <c r="D42" s="243"/>
      <c r="E42" s="244" t="s">
        <v>54</v>
      </c>
      <c r="F42" s="140"/>
      <c r="G42" s="140"/>
      <c r="H42" s="140"/>
      <c r="I42" s="140"/>
      <c r="J42" s="140"/>
      <c r="K42" s="200"/>
      <c r="L42" s="113"/>
      <c r="M42" s="113"/>
      <c r="N42" s="113"/>
    </row>
    <row r="43" spans="1:14" s="97" customFormat="1" ht="12.75">
      <c r="A43" s="248" t="s">
        <v>175</v>
      </c>
      <c r="B43" s="241" t="s">
        <v>161</v>
      </c>
      <c r="C43" s="242"/>
      <c r="D43" s="243"/>
      <c r="E43" s="249" t="s">
        <v>55</v>
      </c>
      <c r="F43" s="140"/>
      <c r="G43" s="140"/>
      <c r="H43" s="140"/>
      <c r="I43" s="140"/>
      <c r="J43" s="140"/>
      <c r="K43" s="200"/>
      <c r="L43" s="113"/>
      <c r="M43" s="113"/>
      <c r="N43" s="113"/>
    </row>
    <row r="44" spans="1:13" ht="13.5" thickBot="1">
      <c r="A44" s="201"/>
      <c r="B44" s="245"/>
      <c r="C44" s="245"/>
      <c r="D44" s="246"/>
      <c r="E44" s="247">
        <v>43281</v>
      </c>
      <c r="F44" s="202"/>
      <c r="G44" s="202"/>
      <c r="H44" s="202"/>
      <c r="I44" s="202"/>
      <c r="J44" s="202"/>
      <c r="K44" s="203"/>
      <c r="L44" s="125"/>
      <c r="M44" s="125"/>
    </row>
    <row r="45" spans="4:13" ht="13.5" thickTop="1">
      <c r="D45" s="125"/>
      <c r="E45" s="125"/>
      <c r="F45" s="125"/>
      <c r="G45" s="125"/>
      <c r="H45" s="125"/>
      <c r="I45" s="125"/>
      <c r="J45" s="125"/>
      <c r="K45" s="125"/>
      <c r="L45" s="125"/>
      <c r="M45" s="125"/>
    </row>
    <row r="46" spans="4:11" ht="12.75">
      <c r="D46" s="125"/>
      <c r="E46" s="125"/>
      <c r="F46" s="125"/>
      <c r="G46" s="125"/>
      <c r="H46" s="125"/>
      <c r="I46" s="125"/>
      <c r="J46" s="125"/>
      <c r="K46" s="125"/>
    </row>
    <row r="47" spans="4:11" ht="12.75">
      <c r="D47" s="125"/>
      <c r="E47" s="125"/>
      <c r="F47" s="125"/>
      <c r="G47" s="125"/>
      <c r="H47" s="125"/>
      <c r="I47" s="125"/>
      <c r="J47" s="125"/>
      <c r="K47" s="125"/>
    </row>
    <row r="48" spans="4:11" ht="12.75">
      <c r="D48" s="125"/>
      <c r="E48" s="125"/>
      <c r="F48" s="125"/>
      <c r="G48" s="125"/>
      <c r="H48" s="125"/>
      <c r="I48" s="125"/>
      <c r="J48" s="125"/>
      <c r="K48" s="125"/>
    </row>
    <row r="49" spans="4:11" ht="12.75">
      <c r="D49" s="125"/>
      <c r="E49" s="125"/>
      <c r="F49" s="125"/>
      <c r="G49" s="125"/>
      <c r="H49" s="125"/>
      <c r="I49" s="125"/>
      <c r="J49" s="125"/>
      <c r="K49" s="125"/>
    </row>
    <row r="50" spans="4:11" ht="12.75">
      <c r="D50" s="125"/>
      <c r="E50" s="125"/>
      <c r="F50" s="125"/>
      <c r="G50" s="125"/>
      <c r="H50" s="125"/>
      <c r="I50" s="125"/>
      <c r="J50" s="125"/>
      <c r="K50" s="125"/>
    </row>
    <row r="51" spans="4:11" ht="12.75">
      <c r="D51" s="125"/>
      <c r="E51" s="125"/>
      <c r="F51" s="125"/>
      <c r="G51" s="125"/>
      <c r="H51" s="125"/>
      <c r="I51" s="125"/>
      <c r="J51" s="125"/>
      <c r="K51" s="125"/>
    </row>
    <row r="52" spans="4:11" ht="12.75">
      <c r="D52" s="125"/>
      <c r="E52" s="125"/>
      <c r="F52" s="125"/>
      <c r="G52" s="125"/>
      <c r="H52" s="125"/>
      <c r="I52" s="125"/>
      <c r="J52" s="125"/>
      <c r="K52" s="125"/>
    </row>
    <row r="53" spans="4:11" ht="12.75">
      <c r="D53" s="125"/>
      <c r="E53" s="125"/>
      <c r="F53" s="125"/>
      <c r="G53" s="125"/>
      <c r="H53" s="125"/>
      <c r="I53" s="125"/>
      <c r="J53" s="125"/>
      <c r="K53" s="125"/>
    </row>
    <row r="54" spans="4:11" ht="12.75">
      <c r="D54" s="125"/>
      <c r="E54" s="125"/>
      <c r="F54" s="125"/>
      <c r="G54" s="125"/>
      <c r="H54" s="125"/>
      <c r="I54" s="125"/>
      <c r="J54" s="125"/>
      <c r="K54" s="125"/>
    </row>
    <row r="55" spans="4:11" ht="12.75">
      <c r="D55" s="125"/>
      <c r="E55" s="125"/>
      <c r="F55" s="125"/>
      <c r="G55" s="125"/>
      <c r="H55" s="125"/>
      <c r="I55" s="125"/>
      <c r="J55" s="125"/>
      <c r="K55" s="125"/>
    </row>
    <row r="56" spans="4:11" ht="12.75">
      <c r="D56" s="125"/>
      <c r="E56" s="125"/>
      <c r="F56" s="125"/>
      <c r="G56" s="125"/>
      <c r="H56" s="125"/>
      <c r="I56" s="125"/>
      <c r="J56" s="125"/>
      <c r="K56" s="125"/>
    </row>
    <row r="57" spans="4:11" ht="12.75">
      <c r="D57" s="125"/>
      <c r="E57" s="125"/>
      <c r="F57" s="125"/>
      <c r="G57" s="125"/>
      <c r="H57" s="125"/>
      <c r="I57" s="125"/>
      <c r="J57" s="125"/>
      <c r="K57" s="125"/>
    </row>
    <row r="58" spans="4:11" ht="12.75">
      <c r="D58" s="125"/>
      <c r="E58" s="125"/>
      <c r="F58" s="125"/>
      <c r="G58" s="125"/>
      <c r="H58" s="125"/>
      <c r="I58" s="125"/>
      <c r="J58" s="125"/>
      <c r="K58" s="125"/>
    </row>
    <row r="59" spans="4:11" ht="12.75">
      <c r="D59" s="125"/>
      <c r="E59" s="125"/>
      <c r="F59" s="125"/>
      <c r="G59" s="125"/>
      <c r="H59" s="125"/>
      <c r="I59" s="125"/>
      <c r="J59" s="125"/>
      <c r="K59" s="125"/>
    </row>
    <row r="60" spans="4:11" ht="12.75">
      <c r="D60" s="125"/>
      <c r="E60" s="125"/>
      <c r="F60" s="125"/>
      <c r="G60" s="125"/>
      <c r="H60" s="125"/>
      <c r="I60" s="125"/>
      <c r="J60" s="125"/>
      <c r="K60" s="125"/>
    </row>
    <row r="61" spans="4:11" ht="12.75">
      <c r="D61" s="125"/>
      <c r="E61" s="125"/>
      <c r="F61" s="125"/>
      <c r="G61" s="125"/>
      <c r="H61" s="125"/>
      <c r="I61" s="125"/>
      <c r="J61" s="125"/>
      <c r="K61" s="125"/>
    </row>
    <row r="62" spans="4:11" ht="12.75">
      <c r="D62" s="125"/>
      <c r="E62" s="125"/>
      <c r="F62" s="125"/>
      <c r="G62" s="125"/>
      <c r="H62" s="125"/>
      <c r="I62" s="125"/>
      <c r="J62" s="125"/>
      <c r="K62" s="125"/>
    </row>
    <row r="63" spans="4:11" ht="12.75">
      <c r="D63" s="125"/>
      <c r="E63" s="125"/>
      <c r="F63" s="125"/>
      <c r="G63" s="125"/>
      <c r="H63" s="125"/>
      <c r="I63" s="125"/>
      <c r="J63" s="125"/>
      <c r="K63" s="125"/>
    </row>
    <row r="64" spans="4:11" ht="12.75">
      <c r="D64" s="125"/>
      <c r="E64" s="125"/>
      <c r="F64" s="125"/>
      <c r="G64" s="125"/>
      <c r="H64" s="125"/>
      <c r="I64" s="125"/>
      <c r="J64" s="125"/>
      <c r="K64" s="125"/>
    </row>
    <row r="65" spans="4:11" ht="12.75">
      <c r="D65" s="125"/>
      <c r="E65" s="125"/>
      <c r="F65" s="125"/>
      <c r="G65" s="125"/>
      <c r="H65" s="125"/>
      <c r="I65" s="125"/>
      <c r="J65" s="125"/>
      <c r="K65" s="125"/>
    </row>
    <row r="66" spans="4:11" ht="12.75">
      <c r="D66" s="125"/>
      <c r="E66" s="125"/>
      <c r="F66" s="125"/>
      <c r="G66" s="125"/>
      <c r="H66" s="125"/>
      <c r="I66" s="125"/>
      <c r="J66" s="125"/>
      <c r="K66" s="125"/>
    </row>
    <row r="67" spans="4:11" ht="12.75">
      <c r="D67" s="125"/>
      <c r="E67" s="125"/>
      <c r="F67" s="125"/>
      <c r="G67" s="125"/>
      <c r="H67" s="125"/>
      <c r="I67" s="125"/>
      <c r="J67" s="125"/>
      <c r="K67" s="125"/>
    </row>
    <row r="68" spans="4:11" ht="12.75">
      <c r="D68" s="125"/>
      <c r="E68" s="125"/>
      <c r="F68" s="125"/>
      <c r="G68" s="125"/>
      <c r="H68" s="125"/>
      <c r="I68" s="125"/>
      <c r="J68" s="125"/>
      <c r="K68" s="125"/>
    </row>
    <row r="69" spans="4:11" ht="12.75">
      <c r="D69" s="125"/>
      <c r="E69" s="125"/>
      <c r="F69" s="125"/>
      <c r="G69" s="125"/>
      <c r="H69" s="125"/>
      <c r="I69" s="125"/>
      <c r="J69" s="125"/>
      <c r="K69" s="125"/>
    </row>
    <row r="70" spans="4:11" ht="12.75">
      <c r="D70" s="125"/>
      <c r="E70" s="125"/>
      <c r="F70" s="125"/>
      <c r="G70" s="125"/>
      <c r="H70" s="125"/>
      <c r="I70" s="125"/>
      <c r="J70" s="125"/>
      <c r="K70" s="125"/>
    </row>
    <row r="71" spans="4:11" ht="12.75">
      <c r="D71" s="125"/>
      <c r="E71" s="125"/>
      <c r="F71" s="125"/>
      <c r="G71" s="125"/>
      <c r="H71" s="125"/>
      <c r="I71" s="125"/>
      <c r="J71" s="125"/>
      <c r="K71" s="125"/>
    </row>
    <row r="72" spans="4:11" ht="12.75">
      <c r="D72" s="125"/>
      <c r="E72" s="125"/>
      <c r="F72" s="125"/>
      <c r="G72" s="125"/>
      <c r="H72" s="125"/>
      <c r="I72" s="125"/>
      <c r="J72" s="125"/>
      <c r="K72" s="125"/>
    </row>
    <row r="73" spans="4:11" ht="12.75">
      <c r="D73" s="125"/>
      <c r="E73" s="125"/>
      <c r="F73" s="125"/>
      <c r="G73" s="125"/>
      <c r="H73" s="125"/>
      <c r="I73" s="125"/>
      <c r="J73" s="125"/>
      <c r="K73" s="125"/>
    </row>
    <row r="74" spans="4:11" ht="12.75">
      <c r="D74" s="125"/>
      <c r="E74" s="125"/>
      <c r="F74" s="125"/>
      <c r="G74" s="125"/>
      <c r="H74" s="125"/>
      <c r="I74" s="125"/>
      <c r="J74" s="125"/>
      <c r="K74" s="125"/>
    </row>
    <row r="75" spans="4:11" ht="12.75">
      <c r="D75" s="125"/>
      <c r="E75" s="125"/>
      <c r="F75" s="125"/>
      <c r="G75" s="125"/>
      <c r="H75" s="125"/>
      <c r="I75" s="125"/>
      <c r="J75" s="125"/>
      <c r="K75" s="125"/>
    </row>
    <row r="76" spans="4:11" ht="12.75">
      <c r="D76" s="125"/>
      <c r="E76" s="125"/>
      <c r="F76" s="125"/>
      <c r="G76" s="125"/>
      <c r="H76" s="125"/>
      <c r="I76" s="125"/>
      <c r="J76" s="125"/>
      <c r="K76" s="125"/>
    </row>
    <row r="77" spans="4:11" ht="12.75">
      <c r="D77" s="125"/>
      <c r="E77" s="125"/>
      <c r="F77" s="125"/>
      <c r="G77" s="125"/>
      <c r="H77" s="125"/>
      <c r="I77" s="125"/>
      <c r="J77" s="125"/>
      <c r="K77" s="125"/>
    </row>
    <row r="78" spans="4:11" ht="12.75">
      <c r="D78" s="125"/>
      <c r="E78" s="125"/>
      <c r="F78" s="125"/>
      <c r="G78" s="125"/>
      <c r="H78" s="125"/>
      <c r="I78" s="125"/>
      <c r="J78" s="125"/>
      <c r="K78" s="125"/>
    </row>
    <row r="79" spans="4:11" ht="12.75">
      <c r="D79" s="125"/>
      <c r="E79" s="125"/>
      <c r="F79" s="125"/>
      <c r="G79" s="125"/>
      <c r="H79" s="125"/>
      <c r="I79" s="125"/>
      <c r="J79" s="125"/>
      <c r="K79" s="125"/>
    </row>
    <row r="80" spans="4:11" ht="12.75">
      <c r="D80" s="125"/>
      <c r="E80" s="125"/>
      <c r="F80" s="125"/>
      <c r="G80" s="125"/>
      <c r="H80" s="125"/>
      <c r="I80" s="125"/>
      <c r="J80" s="125"/>
      <c r="K80" s="125"/>
    </row>
    <row r="81" spans="4:11" ht="12.75">
      <c r="D81" s="125"/>
      <c r="E81" s="125"/>
      <c r="F81" s="125"/>
      <c r="G81" s="125"/>
      <c r="H81" s="125"/>
      <c r="I81" s="125"/>
      <c r="J81" s="125"/>
      <c r="K81" s="125"/>
    </row>
    <row r="82" spans="4:11" ht="12.75">
      <c r="D82" s="125"/>
      <c r="E82" s="125"/>
      <c r="F82" s="125"/>
      <c r="G82" s="125"/>
      <c r="H82" s="125"/>
      <c r="I82" s="125"/>
      <c r="J82" s="125"/>
      <c r="K82" s="125"/>
    </row>
    <row r="83" spans="4:11" ht="12.75">
      <c r="D83" s="125"/>
      <c r="E83" s="125"/>
      <c r="F83" s="125"/>
      <c r="G83" s="125"/>
      <c r="H83" s="125"/>
      <c r="I83" s="125"/>
      <c r="J83" s="125"/>
      <c r="K83" s="125"/>
    </row>
    <row r="84" spans="4:11" ht="12.75">
      <c r="D84" s="125"/>
      <c r="E84" s="125"/>
      <c r="F84" s="125"/>
      <c r="G84" s="125"/>
      <c r="H84" s="125"/>
      <c r="I84" s="125"/>
      <c r="J84" s="125"/>
      <c r="K84" s="125"/>
    </row>
    <row r="85" spans="4:11" ht="12.75">
      <c r="D85" s="125"/>
      <c r="E85" s="125"/>
      <c r="F85" s="125"/>
      <c r="G85" s="125"/>
      <c r="H85" s="125"/>
      <c r="I85" s="125"/>
      <c r="J85" s="125"/>
      <c r="K85" s="125"/>
    </row>
    <row r="86" spans="4:11" ht="12.75">
      <c r="D86" s="125"/>
      <c r="E86" s="125"/>
      <c r="F86" s="125"/>
      <c r="G86" s="125"/>
      <c r="H86" s="125"/>
      <c r="I86" s="125"/>
      <c r="J86" s="125"/>
      <c r="K86" s="125"/>
    </row>
    <row r="87" spans="4:11" ht="12.75">
      <c r="D87" s="125"/>
      <c r="E87" s="125"/>
      <c r="F87" s="125"/>
      <c r="G87" s="125"/>
      <c r="H87" s="125"/>
      <c r="I87" s="125"/>
      <c r="J87" s="125"/>
      <c r="K87" s="125"/>
    </row>
    <row r="88" spans="4:11" ht="12.75">
      <c r="D88" s="125"/>
      <c r="E88" s="125"/>
      <c r="F88" s="125"/>
      <c r="G88" s="125"/>
      <c r="H88" s="125"/>
      <c r="I88" s="125"/>
      <c r="J88" s="125"/>
      <c r="K88" s="125"/>
    </row>
    <row r="89" spans="4:11" ht="12.75">
      <c r="D89" s="125"/>
      <c r="E89" s="125"/>
      <c r="F89" s="125"/>
      <c r="G89" s="125"/>
      <c r="H89" s="125"/>
      <c r="I89" s="125"/>
      <c r="J89" s="125"/>
      <c r="K89" s="125"/>
    </row>
    <row r="90" spans="4:11" ht="12.75">
      <c r="D90" s="125"/>
      <c r="E90" s="125"/>
      <c r="F90" s="125"/>
      <c r="G90" s="125"/>
      <c r="H90" s="125"/>
      <c r="I90" s="125"/>
      <c r="J90" s="125"/>
      <c r="K90" s="125"/>
    </row>
    <row r="91" spans="4:11" ht="12.75">
      <c r="D91" s="125"/>
      <c r="E91" s="125"/>
      <c r="F91" s="125"/>
      <c r="G91" s="125"/>
      <c r="H91" s="125"/>
      <c r="I91" s="125"/>
      <c r="J91" s="125"/>
      <c r="K91" s="125"/>
    </row>
    <row r="92" spans="4:11" ht="12.75">
      <c r="D92" s="125"/>
      <c r="E92" s="125"/>
      <c r="F92" s="125"/>
      <c r="G92" s="125"/>
      <c r="H92" s="125"/>
      <c r="I92" s="125"/>
      <c r="J92" s="125"/>
      <c r="K92" s="125"/>
    </row>
    <row r="93" spans="4:11" ht="12.75">
      <c r="D93" s="125"/>
      <c r="E93" s="125"/>
      <c r="F93" s="125"/>
      <c r="G93" s="125"/>
      <c r="H93" s="125"/>
      <c r="I93" s="125"/>
      <c r="J93" s="125"/>
      <c r="K93" s="125"/>
    </row>
    <row r="94" spans="4:11" ht="12.75">
      <c r="D94" s="125"/>
      <c r="E94" s="125"/>
      <c r="F94" s="125"/>
      <c r="G94" s="125"/>
      <c r="H94" s="125"/>
      <c r="I94" s="125"/>
      <c r="J94" s="125"/>
      <c r="K94" s="125"/>
    </row>
    <row r="95" spans="4:11" ht="12.75">
      <c r="D95" s="125"/>
      <c r="E95" s="125"/>
      <c r="F95" s="125"/>
      <c r="G95" s="125"/>
      <c r="H95" s="125"/>
      <c r="I95" s="125"/>
      <c r="J95" s="125"/>
      <c r="K95" s="125"/>
    </row>
    <row r="96" spans="4:11" ht="12.75">
      <c r="D96" s="125"/>
      <c r="E96" s="125"/>
      <c r="F96" s="125"/>
      <c r="G96" s="125"/>
      <c r="H96" s="125"/>
      <c r="I96" s="125"/>
      <c r="J96" s="125"/>
      <c r="K96" s="125"/>
    </row>
    <row r="97" spans="4:11" ht="12.75">
      <c r="D97" s="125"/>
      <c r="E97" s="125"/>
      <c r="F97" s="125"/>
      <c r="G97" s="125"/>
      <c r="H97" s="125"/>
      <c r="I97" s="125"/>
      <c r="J97" s="125"/>
      <c r="K97" s="125"/>
    </row>
    <row r="98" spans="4:11" ht="12.75">
      <c r="D98" s="125"/>
      <c r="E98" s="125"/>
      <c r="F98" s="125"/>
      <c r="G98" s="125"/>
      <c r="H98" s="125"/>
      <c r="I98" s="125"/>
      <c r="J98" s="125"/>
      <c r="K98" s="125"/>
    </row>
    <row r="99" spans="4:11" ht="12.75">
      <c r="D99" s="125"/>
      <c r="G99" s="125"/>
      <c r="H99" s="125"/>
      <c r="I99" s="125"/>
      <c r="J99" s="125"/>
      <c r="K99" s="125"/>
    </row>
  </sheetData>
  <sheetProtection/>
  <mergeCells count="8">
    <mergeCell ref="E4:F5"/>
    <mergeCell ref="G4:G5"/>
    <mergeCell ref="H4:K4"/>
    <mergeCell ref="B1:E1"/>
    <mergeCell ref="B2:E2"/>
    <mergeCell ref="C4:C5"/>
    <mergeCell ref="D4:D5"/>
    <mergeCell ref="A4:B5"/>
  </mergeCells>
  <printOptions horizontalCentered="1" verticalCentered="1"/>
  <pageMargins left="0.75" right="0.75" top="1" bottom="1" header="0" footer="0"/>
  <pageSetup horizontalDpi="120" verticalDpi="120" orientation="landscape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93"/>
  <sheetViews>
    <sheetView showGridLines="0" zoomScale="75" zoomScaleNormal="75" zoomScalePageLayoutView="0" workbookViewId="0" topLeftCell="A1">
      <selection activeCell="L24" sqref="L24"/>
    </sheetView>
  </sheetViews>
  <sheetFormatPr defaultColWidth="11.421875" defaultRowHeight="12.75"/>
  <cols>
    <col min="1" max="1" width="11.421875" style="176" customWidth="1"/>
    <col min="2" max="2" width="30.57421875" style="176" customWidth="1"/>
    <col min="3" max="5" width="12.7109375" style="176" customWidth="1"/>
    <col min="6" max="6" width="17.140625" style="176" customWidth="1"/>
    <col min="7" max="15" width="12.7109375" style="176" customWidth="1"/>
    <col min="16" max="16" width="4.7109375" style="176" customWidth="1"/>
    <col min="17" max="17" width="12.7109375" style="176" customWidth="1"/>
    <col min="18" max="18" width="4.7109375" style="176" customWidth="1"/>
    <col min="19" max="19" width="12.7109375" style="176" customWidth="1"/>
    <col min="20" max="20" width="4.7109375" style="176" customWidth="1"/>
    <col min="21" max="21" width="12.7109375" style="176" customWidth="1"/>
    <col min="22" max="22" width="4.7109375" style="176" customWidth="1"/>
    <col min="23" max="16384" width="11.421875" style="176" customWidth="1"/>
  </cols>
  <sheetData>
    <row r="1" spans="1:22" s="20" customFormat="1" ht="15.75">
      <c r="A1" s="451" t="s">
        <v>183</v>
      </c>
      <c r="B1" s="451"/>
      <c r="C1" s="451"/>
      <c r="D1" s="451"/>
      <c r="E1" s="451"/>
      <c r="F1" s="451"/>
      <c r="G1" s="451"/>
      <c r="H1" s="95"/>
      <c r="I1" s="6" t="s">
        <v>60</v>
      </c>
      <c r="K1" s="6"/>
      <c r="N1" s="130"/>
      <c r="V1" s="130" t="s">
        <v>18</v>
      </c>
    </row>
    <row r="2" spans="1:14" s="95" customFormat="1" ht="15.75">
      <c r="A2" s="452" t="s">
        <v>158</v>
      </c>
      <c r="B2" s="452"/>
      <c r="C2" s="452"/>
      <c r="D2" s="452"/>
      <c r="E2" s="452"/>
      <c r="F2" s="452"/>
      <c r="G2" s="452"/>
      <c r="H2" s="131"/>
      <c r="I2" s="58">
        <v>43281</v>
      </c>
      <c r="J2" s="132"/>
      <c r="K2" s="178"/>
      <c r="L2" s="132"/>
      <c r="M2" s="438"/>
      <c r="N2" s="438"/>
    </row>
    <row r="3" spans="1:14" s="95" customFormat="1" ht="16.5" thickBot="1">
      <c r="A3" s="452"/>
      <c r="B3" s="452"/>
      <c r="C3" s="452"/>
      <c r="D3" s="452"/>
      <c r="E3" s="452"/>
      <c r="F3" s="452"/>
      <c r="G3" s="452"/>
      <c r="H3" s="131"/>
      <c r="I3" s="132"/>
      <c r="J3" s="132"/>
      <c r="K3" s="132"/>
      <c r="L3" s="132"/>
      <c r="M3" s="132"/>
      <c r="N3" s="132"/>
    </row>
    <row r="4" spans="1:11" s="8" customFormat="1" ht="14.25" customHeight="1" thickBot="1" thickTop="1">
      <c r="A4" s="464"/>
      <c r="B4" s="464" t="s">
        <v>19</v>
      </c>
      <c r="C4" s="476" t="s">
        <v>30</v>
      </c>
      <c r="D4" s="477"/>
      <c r="E4" s="478"/>
      <c r="F4" s="476" t="s">
        <v>159</v>
      </c>
      <c r="G4" s="477" t="s">
        <v>21</v>
      </c>
      <c r="H4" s="478"/>
      <c r="I4" s="179"/>
      <c r="J4" s="133"/>
      <c r="K4" s="133"/>
    </row>
    <row r="5" spans="1:11" s="8" customFormat="1" ht="14.25" thickBot="1" thickTop="1">
      <c r="A5" s="465"/>
      <c r="B5" s="465"/>
      <c r="C5" s="180" t="s">
        <v>27</v>
      </c>
      <c r="D5" s="180" t="s">
        <v>28</v>
      </c>
      <c r="E5" s="180" t="s">
        <v>28</v>
      </c>
      <c r="F5" s="180" t="s">
        <v>29</v>
      </c>
      <c r="G5" s="180" t="s">
        <v>28</v>
      </c>
      <c r="H5" s="180" t="s">
        <v>28</v>
      </c>
      <c r="I5" s="181"/>
      <c r="J5" s="133"/>
      <c r="K5" s="133"/>
    </row>
    <row r="6" spans="1:11" s="95" customFormat="1" ht="13.5" thickTop="1">
      <c r="A6" s="98"/>
      <c r="B6" s="99"/>
      <c r="C6" s="100"/>
      <c r="D6" s="100"/>
      <c r="E6" s="100"/>
      <c r="F6" s="100"/>
      <c r="G6" s="100"/>
      <c r="H6" s="100"/>
      <c r="I6" s="207"/>
      <c r="J6" s="125"/>
      <c r="K6" s="125"/>
    </row>
    <row r="7" spans="1:11" s="20" customFormat="1" ht="12.75">
      <c r="A7" s="134"/>
      <c r="B7" s="135" t="s">
        <v>31</v>
      </c>
      <c r="C7" s="208">
        <v>5</v>
      </c>
      <c r="D7" s="137">
        <v>2.5</v>
      </c>
      <c r="E7" s="137">
        <v>38.5</v>
      </c>
      <c r="F7" s="137">
        <v>685561</v>
      </c>
      <c r="G7" s="137">
        <v>22</v>
      </c>
      <c r="H7" s="137">
        <v>46</v>
      </c>
      <c r="I7" s="209"/>
      <c r="J7" s="19"/>
      <c r="K7" s="19"/>
    </row>
    <row r="8" spans="1:11" s="20" customFormat="1" ht="12.75">
      <c r="A8" s="43"/>
      <c r="B8" s="44"/>
      <c r="C8" s="210"/>
      <c r="D8" s="211"/>
      <c r="E8" s="18"/>
      <c r="F8" s="211"/>
      <c r="G8" s="18"/>
      <c r="H8" s="18"/>
      <c r="I8" s="209"/>
      <c r="J8" s="19"/>
      <c r="K8" s="19"/>
    </row>
    <row r="9" spans="1:11" s="20" customFormat="1" ht="12.75">
      <c r="A9" s="43"/>
      <c r="B9" s="44" t="s">
        <v>32</v>
      </c>
      <c r="C9" s="210">
        <v>5</v>
      </c>
      <c r="D9" s="18">
        <v>2.5</v>
      </c>
      <c r="E9" s="18">
        <v>38.5</v>
      </c>
      <c r="F9" s="18">
        <v>395213</v>
      </c>
      <c r="G9" s="18">
        <v>12</v>
      </c>
      <c r="H9" s="18">
        <v>25</v>
      </c>
      <c r="I9" s="209"/>
      <c r="J9" s="19"/>
      <c r="K9" s="19"/>
    </row>
    <row r="10" spans="1:11" s="20" customFormat="1" ht="12.75">
      <c r="A10" s="43"/>
      <c r="B10" s="44"/>
      <c r="C10" s="210"/>
      <c r="D10" s="18"/>
      <c r="E10" s="18"/>
      <c r="F10" s="18"/>
      <c r="G10" s="18"/>
      <c r="H10" s="18"/>
      <c r="I10" s="209"/>
      <c r="J10" s="19"/>
      <c r="K10" s="19"/>
    </row>
    <row r="11" spans="1:11" s="20" customFormat="1" ht="12.75">
      <c r="A11" s="43"/>
      <c r="B11" s="44" t="s">
        <v>33</v>
      </c>
      <c r="C11" s="210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209"/>
      <c r="J11" s="19"/>
      <c r="K11" s="19"/>
    </row>
    <row r="12" spans="1:11" s="20" customFormat="1" ht="12.75">
      <c r="A12" s="43"/>
      <c r="B12" s="44"/>
      <c r="C12" s="210"/>
      <c r="D12" s="18"/>
      <c r="E12" s="18"/>
      <c r="F12" s="18"/>
      <c r="G12" s="18"/>
      <c r="H12" s="18"/>
      <c r="I12" s="209"/>
      <c r="J12" s="19"/>
      <c r="K12" s="19"/>
    </row>
    <row r="13" spans="1:11" s="20" customFormat="1" ht="12.75">
      <c r="A13" s="43"/>
      <c r="B13" s="44" t="s">
        <v>34</v>
      </c>
      <c r="C13" s="210">
        <v>3</v>
      </c>
      <c r="D13" s="18">
        <v>1.5</v>
      </c>
      <c r="E13" s="18">
        <v>23</v>
      </c>
      <c r="F13" s="18">
        <v>412416</v>
      </c>
      <c r="G13" s="18">
        <v>13</v>
      </c>
      <c r="H13" s="18">
        <v>29</v>
      </c>
      <c r="I13" s="209"/>
      <c r="J13" s="19"/>
      <c r="K13" s="19"/>
    </row>
    <row r="14" spans="1:11" s="8" customFormat="1" ht="12.75">
      <c r="A14" s="43"/>
      <c r="B14" s="44"/>
      <c r="C14" s="213"/>
      <c r="D14" s="138"/>
      <c r="E14" s="214"/>
      <c r="F14" s="214"/>
      <c r="G14" s="214"/>
      <c r="H14" s="214"/>
      <c r="I14" s="209"/>
      <c r="J14" s="133"/>
      <c r="K14" s="133"/>
    </row>
    <row r="15" spans="1:11" s="20" customFormat="1" ht="12.75">
      <c r="A15" s="134"/>
      <c r="B15" s="135" t="s">
        <v>35</v>
      </c>
      <c r="C15" s="215">
        <f>SUM(C7:C13)</f>
        <v>13</v>
      </c>
      <c r="D15" s="216">
        <f>SUM(D7:D13)</f>
        <v>6.5</v>
      </c>
      <c r="E15" s="216">
        <f>SUM(E7:E14)</f>
        <v>100</v>
      </c>
      <c r="F15" s="216">
        <f>SUM(F7:F14)</f>
        <v>1493190</v>
      </c>
      <c r="G15" s="216">
        <f>SUM(G7:G14)</f>
        <v>47</v>
      </c>
      <c r="H15" s="216">
        <f>SUM(H7:H13)</f>
        <v>100</v>
      </c>
      <c r="I15" s="209"/>
      <c r="J15" s="19"/>
      <c r="K15" s="19"/>
    </row>
    <row r="16" spans="1:11" s="20" customFormat="1" ht="12.75">
      <c r="A16" s="43"/>
      <c r="B16" s="44"/>
      <c r="C16" s="217"/>
      <c r="D16" s="218"/>
      <c r="E16" s="218"/>
      <c r="F16" s="218"/>
      <c r="G16" s="218"/>
      <c r="H16" s="218"/>
      <c r="I16" s="209"/>
      <c r="J16" s="19"/>
      <c r="K16" s="19"/>
    </row>
    <row r="17" spans="1:11" s="20" customFormat="1" ht="12.75">
      <c r="A17" s="43"/>
      <c r="B17" s="44" t="s">
        <v>36</v>
      </c>
      <c r="C17" s="215">
        <v>191</v>
      </c>
      <c r="D17" s="216">
        <v>93.5</v>
      </c>
      <c r="E17" s="216"/>
      <c r="F17" s="216">
        <f>1660856+433579</f>
        <v>2094435</v>
      </c>
      <c r="G17" s="216">
        <v>53</v>
      </c>
      <c r="H17" s="219"/>
      <c r="I17" s="209"/>
      <c r="J17" s="19"/>
      <c r="K17" s="19"/>
    </row>
    <row r="18" spans="1:11" s="20" customFormat="1" ht="12.75">
      <c r="A18" s="43"/>
      <c r="B18" s="44"/>
      <c r="C18" s="217"/>
      <c r="D18" s="218"/>
      <c r="E18" s="220"/>
      <c r="F18" s="220"/>
      <c r="G18" s="206"/>
      <c r="H18" s="221"/>
      <c r="I18" s="209"/>
      <c r="J18" s="19"/>
      <c r="K18" s="19"/>
    </row>
    <row r="19" spans="1:11" s="97" customFormat="1" ht="13.5" thickBot="1">
      <c r="A19" s="120"/>
      <c r="B19" s="48" t="s">
        <v>37</v>
      </c>
      <c r="C19" s="222">
        <f>SUM(C15:C17)</f>
        <v>204</v>
      </c>
      <c r="D19" s="222">
        <f>SUM(D15:D18)</f>
        <v>100</v>
      </c>
      <c r="E19" s="223"/>
      <c r="F19" s="223">
        <f>SUM(F15:F17)</f>
        <v>3587625</v>
      </c>
      <c r="G19" s="223">
        <f>SUM(G15:G18)</f>
        <v>100</v>
      </c>
      <c r="H19" s="224"/>
      <c r="I19" s="225"/>
      <c r="J19" s="113"/>
      <c r="K19" s="113"/>
    </row>
    <row r="20" spans="1:11" s="20" customFormat="1" ht="13.5" thickTop="1">
      <c r="A20" s="134"/>
      <c r="B20" s="135"/>
      <c r="C20" s="226"/>
      <c r="D20" s="227"/>
      <c r="E20" s="212"/>
      <c r="F20" s="227"/>
      <c r="G20" s="212"/>
      <c r="H20" s="227"/>
      <c r="I20" s="209"/>
      <c r="J20" s="19"/>
      <c r="K20" s="19"/>
    </row>
    <row r="21" spans="1:11" s="20" customFormat="1" ht="12.75">
      <c r="A21" s="43"/>
      <c r="B21" s="44" t="s">
        <v>38</v>
      </c>
      <c r="C21" s="18"/>
      <c r="D21" s="136" t="s">
        <v>9</v>
      </c>
      <c r="E21" s="18"/>
      <c r="F21" s="136"/>
      <c r="G21" s="136"/>
      <c r="H21" s="136"/>
      <c r="I21" s="209"/>
      <c r="J21" s="19"/>
      <c r="K21" s="19"/>
    </row>
    <row r="22" spans="1:11" s="20" customFormat="1" ht="12.75">
      <c r="A22" s="43"/>
      <c r="B22" s="44"/>
      <c r="C22" s="18"/>
      <c r="D22" s="136"/>
      <c r="E22" s="18"/>
      <c r="F22" s="228"/>
      <c r="G22" s="136"/>
      <c r="H22" s="18"/>
      <c r="I22" s="209"/>
      <c r="J22" s="19"/>
      <c r="K22" s="19"/>
    </row>
    <row r="23" spans="1:11" s="20" customFormat="1" ht="12.75">
      <c r="A23" s="43"/>
      <c r="B23" s="44" t="s">
        <v>39</v>
      </c>
      <c r="C23" s="18"/>
      <c r="D23" s="136"/>
      <c r="E23" s="18"/>
      <c r="F23" s="136"/>
      <c r="G23" s="136"/>
      <c r="H23" s="18"/>
      <c r="I23" s="209"/>
      <c r="J23" s="19"/>
      <c r="K23" s="19"/>
    </row>
    <row r="24" spans="1:11" s="20" customFormat="1" ht="12.75">
      <c r="A24" s="43"/>
      <c r="B24" s="44" t="s">
        <v>40</v>
      </c>
      <c r="C24" s="18"/>
      <c r="D24" s="136"/>
      <c r="E24" s="18"/>
      <c r="F24" s="136"/>
      <c r="G24" s="136"/>
      <c r="H24" s="18"/>
      <c r="I24" s="209"/>
      <c r="J24" s="19"/>
      <c r="K24" s="19"/>
    </row>
    <row r="25" spans="1:11" s="20" customFormat="1" ht="12.75">
      <c r="A25" s="43"/>
      <c r="B25" s="44"/>
      <c r="C25" s="138"/>
      <c r="D25" s="136"/>
      <c r="E25" s="229"/>
      <c r="F25" s="136"/>
      <c r="G25" s="136"/>
      <c r="H25" s="211"/>
      <c r="I25" s="209"/>
      <c r="J25" s="19"/>
      <c r="K25" s="19"/>
    </row>
    <row r="26" spans="1:9" s="140" customFormat="1" ht="12.75">
      <c r="A26" s="43"/>
      <c r="B26" s="44" t="s">
        <v>41</v>
      </c>
      <c r="C26" s="18"/>
      <c r="D26" s="230">
        <v>43101</v>
      </c>
      <c r="E26" s="18"/>
      <c r="F26" s="69"/>
      <c r="G26" s="136"/>
      <c r="H26" s="60"/>
      <c r="I26" s="196"/>
    </row>
    <row r="27" spans="1:9" s="140" customFormat="1" ht="12.75">
      <c r="A27" s="134"/>
      <c r="B27" s="135"/>
      <c r="C27" s="137"/>
      <c r="D27" s="231"/>
      <c r="E27" s="137"/>
      <c r="F27" s="137"/>
      <c r="H27" s="136"/>
      <c r="I27" s="232"/>
    </row>
    <row r="28" spans="1:9" s="140" customFormat="1" ht="12.75">
      <c r="A28" s="134"/>
      <c r="B28" s="135" t="s">
        <v>42</v>
      </c>
      <c r="C28" s="137"/>
      <c r="D28" s="231">
        <v>43250</v>
      </c>
      <c r="E28" s="137"/>
      <c r="F28" s="137"/>
      <c r="G28" s="136"/>
      <c r="H28" s="137"/>
      <c r="I28" s="232"/>
    </row>
    <row r="29" spans="1:9" s="140" customFormat="1" ht="12.75">
      <c r="A29" s="134"/>
      <c r="B29" s="135"/>
      <c r="C29" s="137"/>
      <c r="D29" s="137"/>
      <c r="E29" s="137"/>
      <c r="F29" s="137"/>
      <c r="G29" s="137"/>
      <c r="H29" s="137"/>
      <c r="I29" s="232"/>
    </row>
    <row r="30" spans="1:9" s="140" customFormat="1" ht="12.75">
      <c r="A30" s="134"/>
      <c r="B30" s="135" t="s">
        <v>43</v>
      </c>
      <c r="C30" s="137"/>
      <c r="D30" s="137"/>
      <c r="E30" s="137"/>
      <c r="F30" s="137"/>
      <c r="G30" s="137"/>
      <c r="H30" s="137"/>
      <c r="I30" s="232"/>
    </row>
    <row r="31" spans="1:9" s="140" customFormat="1" ht="12.75">
      <c r="A31" s="134"/>
      <c r="B31" s="135" t="s">
        <v>44</v>
      </c>
      <c r="C31" s="137"/>
      <c r="D31" s="137"/>
      <c r="E31" s="137"/>
      <c r="F31" s="137"/>
      <c r="G31" s="137"/>
      <c r="H31" s="137"/>
      <c r="I31" s="232"/>
    </row>
    <row r="32" spans="1:9" s="140" customFormat="1" ht="12.75">
      <c r="A32" s="134"/>
      <c r="B32" s="135"/>
      <c r="C32" s="137"/>
      <c r="D32" s="137"/>
      <c r="E32" s="137"/>
      <c r="F32" s="170"/>
      <c r="G32" s="137"/>
      <c r="H32" s="159"/>
      <c r="I32" s="232"/>
    </row>
    <row r="33" spans="1:11" s="95" customFormat="1" ht="12.75">
      <c r="A33" s="134"/>
      <c r="B33" s="135"/>
      <c r="C33" s="137"/>
      <c r="D33" s="137"/>
      <c r="E33" s="137"/>
      <c r="F33" s="137"/>
      <c r="G33" s="137"/>
      <c r="H33" s="137"/>
      <c r="I33" s="232"/>
      <c r="J33" s="125"/>
      <c r="K33" s="125"/>
    </row>
    <row r="34" spans="1:11" s="95" customFormat="1" ht="12.75">
      <c r="A34" s="134"/>
      <c r="B34" s="135"/>
      <c r="C34" s="137"/>
      <c r="D34" s="137"/>
      <c r="E34" s="137"/>
      <c r="F34" s="137"/>
      <c r="G34" s="137"/>
      <c r="H34" s="137"/>
      <c r="I34" s="232"/>
      <c r="J34" s="125"/>
      <c r="K34" s="125"/>
    </row>
    <row r="35" spans="1:11" s="95" customFormat="1" ht="12.75">
      <c r="A35" s="134"/>
      <c r="B35" s="135"/>
      <c r="C35" s="137"/>
      <c r="D35" s="137"/>
      <c r="E35" s="137"/>
      <c r="F35" s="137"/>
      <c r="G35" s="137"/>
      <c r="H35" s="137"/>
      <c r="I35" s="232"/>
      <c r="J35" s="125"/>
      <c r="K35" s="125"/>
    </row>
    <row r="36" spans="1:11" s="95" customFormat="1" ht="12.75">
      <c r="A36" s="134"/>
      <c r="B36" s="135"/>
      <c r="C36" s="137"/>
      <c r="D36" s="137"/>
      <c r="E36" s="137"/>
      <c r="F36" s="137"/>
      <c r="G36" s="137"/>
      <c r="H36" s="137"/>
      <c r="I36" s="232"/>
      <c r="J36" s="125"/>
      <c r="K36" s="125"/>
    </row>
    <row r="37" spans="1:11" s="95" customFormat="1" ht="12.75">
      <c r="A37" s="134"/>
      <c r="B37" s="135"/>
      <c r="C37" s="137"/>
      <c r="D37" s="137"/>
      <c r="E37" s="137"/>
      <c r="F37" s="137"/>
      <c r="G37" s="137"/>
      <c r="H37" s="137"/>
      <c r="I37" s="232"/>
      <c r="J37" s="125"/>
      <c r="K37" s="125"/>
    </row>
    <row r="38" spans="1:11" s="95" customFormat="1" ht="12.75">
      <c r="A38" s="134"/>
      <c r="B38" s="135"/>
      <c r="C38" s="137"/>
      <c r="D38" s="137"/>
      <c r="E38" s="137"/>
      <c r="F38" s="137"/>
      <c r="G38" s="137"/>
      <c r="H38" s="137"/>
      <c r="I38" s="232"/>
      <c r="J38" s="125"/>
      <c r="K38" s="125"/>
    </row>
    <row r="39" spans="1:11" s="95" customFormat="1" ht="12.75">
      <c r="A39" s="134"/>
      <c r="B39" s="135"/>
      <c r="C39" s="137"/>
      <c r="D39" s="137"/>
      <c r="E39" s="137"/>
      <c r="F39" s="137"/>
      <c r="G39" s="137"/>
      <c r="H39" s="137"/>
      <c r="I39" s="232"/>
      <c r="J39" s="125"/>
      <c r="K39" s="125"/>
    </row>
    <row r="40" spans="1:11" s="95" customFormat="1" ht="12.75">
      <c r="A40" s="134"/>
      <c r="B40" s="135"/>
      <c r="C40" s="137"/>
      <c r="D40" s="137"/>
      <c r="E40" s="137"/>
      <c r="F40" s="137"/>
      <c r="G40" s="137"/>
      <c r="H40" s="137"/>
      <c r="I40" s="232"/>
      <c r="J40" s="125"/>
      <c r="K40" s="125"/>
    </row>
    <row r="41" spans="1:11" s="95" customFormat="1" ht="12.75">
      <c r="A41" s="134"/>
      <c r="B41" s="135"/>
      <c r="C41" s="137"/>
      <c r="D41" s="137"/>
      <c r="E41" s="137"/>
      <c r="F41" s="137"/>
      <c r="G41" s="137"/>
      <c r="H41" s="137"/>
      <c r="I41" s="232"/>
      <c r="J41" s="125"/>
      <c r="K41" s="125"/>
    </row>
    <row r="42" spans="1:11" ht="12.75">
      <c r="A42" s="134"/>
      <c r="B42" s="135"/>
      <c r="C42" s="137"/>
      <c r="D42" s="137"/>
      <c r="E42" s="137"/>
      <c r="F42" s="137"/>
      <c r="G42" s="137"/>
      <c r="H42" s="137"/>
      <c r="I42" s="234"/>
      <c r="J42" s="175"/>
      <c r="K42" s="175"/>
    </row>
    <row r="43" spans="1:11" ht="12.75">
      <c r="A43" s="182"/>
      <c r="B43" s="183"/>
      <c r="C43" s="233"/>
      <c r="D43" s="233"/>
      <c r="E43" s="233"/>
      <c r="F43" s="233"/>
      <c r="G43" s="233"/>
      <c r="H43" s="233"/>
      <c r="I43" s="234"/>
      <c r="J43" s="175"/>
      <c r="K43" s="175"/>
    </row>
    <row r="44" spans="1:11" s="20" customFormat="1" ht="12.75">
      <c r="A44" s="182"/>
      <c r="B44" s="183"/>
      <c r="C44" s="35"/>
      <c r="D44" s="35"/>
      <c r="E44" s="35"/>
      <c r="F44" s="35"/>
      <c r="G44" s="35"/>
      <c r="H44" s="35"/>
      <c r="I44" s="196"/>
      <c r="J44" s="19"/>
      <c r="K44" s="19"/>
    </row>
    <row r="45" spans="1:11" s="20" customFormat="1" ht="12.75">
      <c r="A45" s="43"/>
      <c r="B45" s="44"/>
      <c r="C45" s="18"/>
      <c r="D45" s="18"/>
      <c r="E45" s="18"/>
      <c r="F45" s="18"/>
      <c r="G45" s="18"/>
      <c r="H45" s="18"/>
      <c r="I45" s="196"/>
      <c r="J45" s="19"/>
      <c r="K45" s="19"/>
    </row>
    <row r="46" spans="1:11" s="95" customFormat="1" ht="13.5" thickBot="1">
      <c r="A46" s="142"/>
      <c r="B46" s="143"/>
      <c r="C46" s="144"/>
      <c r="D46" s="144"/>
      <c r="E46" s="144"/>
      <c r="F46" s="144"/>
      <c r="G46" s="144"/>
      <c r="H46" s="144"/>
      <c r="I46" s="235"/>
      <c r="J46" s="125"/>
      <c r="K46" s="125"/>
    </row>
    <row r="47" spans="1:12" s="95" customFormat="1" ht="13.5" thickTop="1">
      <c r="A47" s="145"/>
      <c r="B47" s="145"/>
      <c r="C47" s="146"/>
      <c r="D47" s="146"/>
      <c r="E47" s="146"/>
      <c r="F47" s="146"/>
      <c r="G47" s="146"/>
      <c r="H47" s="146"/>
      <c r="I47" s="147"/>
      <c r="J47" s="147"/>
      <c r="K47" s="125"/>
      <c r="L47" s="125"/>
    </row>
    <row r="48" spans="1:12" s="95" customFormat="1" ht="12.75">
      <c r="A48" s="145"/>
      <c r="B48" s="145"/>
      <c r="C48" s="146"/>
      <c r="D48" s="146"/>
      <c r="E48" s="146"/>
      <c r="F48" s="146"/>
      <c r="G48" s="146"/>
      <c r="H48" s="146"/>
      <c r="I48" s="147"/>
      <c r="J48" s="147"/>
      <c r="K48" s="125"/>
      <c r="L48" s="125"/>
    </row>
    <row r="49" spans="1:16" s="95" customFormat="1" ht="12.75">
      <c r="A49" s="132"/>
      <c r="B49" s="132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25"/>
      <c r="P49" s="125"/>
    </row>
    <row r="50" spans="1:16" s="151" customFormat="1" ht="12.75">
      <c r="A50" s="148"/>
      <c r="B50" s="148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50"/>
      <c r="P50" s="150"/>
    </row>
    <row r="51" spans="1:16" s="95" customFormat="1" ht="12.75">
      <c r="A51" s="132"/>
      <c r="B51" s="132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25"/>
      <c r="P51" s="125"/>
    </row>
    <row r="52" spans="1:16" s="187" customFormat="1" ht="15.75">
      <c r="A52" s="132"/>
      <c r="B52" s="152"/>
      <c r="C52" s="147"/>
      <c r="D52" s="147"/>
      <c r="E52" s="147"/>
      <c r="F52" s="147"/>
      <c r="G52" s="147"/>
      <c r="H52" s="147"/>
      <c r="I52" s="147"/>
      <c r="J52" s="147"/>
      <c r="K52" s="184"/>
      <c r="L52" s="184"/>
      <c r="M52" s="185"/>
      <c r="N52" s="185"/>
      <c r="O52" s="186"/>
      <c r="P52" s="186"/>
    </row>
    <row r="53" spans="1:16" ht="12.75">
      <c r="A53" s="153"/>
      <c r="B53" s="154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75"/>
      <c r="P53" s="175"/>
    </row>
    <row r="54" spans="1:16" ht="12.75">
      <c r="A54" s="153"/>
      <c r="B54" s="154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75"/>
      <c r="P54" s="175"/>
    </row>
    <row r="55" spans="1:16" ht="12.75">
      <c r="A55" s="154"/>
      <c r="B55" s="154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75"/>
      <c r="P55" s="175"/>
    </row>
    <row r="56" spans="1:16" ht="12.75">
      <c r="A56" s="154"/>
      <c r="B56" s="154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75"/>
      <c r="P56" s="175"/>
    </row>
    <row r="57" spans="1:16" ht="12.75">
      <c r="A57" s="154"/>
      <c r="B57" s="154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75"/>
      <c r="P57" s="175"/>
    </row>
    <row r="58" spans="1:16" ht="12.75">
      <c r="A58" s="154"/>
      <c r="B58" s="154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75"/>
      <c r="P58" s="175"/>
    </row>
    <row r="59" spans="1:16" ht="12.75">
      <c r="A59" s="154"/>
      <c r="B59" s="154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75"/>
      <c r="P59" s="175"/>
    </row>
    <row r="60" spans="1:16" ht="12.75">
      <c r="A60" s="154"/>
      <c r="B60" s="154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75"/>
      <c r="P60" s="175"/>
    </row>
    <row r="61" spans="1:16" ht="12.75">
      <c r="A61" s="154"/>
      <c r="B61" s="154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75"/>
      <c r="P61" s="175"/>
    </row>
    <row r="62" spans="1:16" ht="12.75">
      <c r="A62" s="154"/>
      <c r="B62" s="154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75"/>
      <c r="P62" s="175"/>
    </row>
    <row r="63" spans="1:16" ht="12.75">
      <c r="A63" s="154"/>
      <c r="B63" s="154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75"/>
      <c r="P63" s="175"/>
    </row>
    <row r="64" spans="1:16" ht="12.75">
      <c r="A64" s="154"/>
      <c r="B64" s="154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75"/>
      <c r="P64" s="175"/>
    </row>
    <row r="65" spans="1:16" ht="12.75">
      <c r="A65" s="154"/>
      <c r="B65" s="154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75"/>
      <c r="P65" s="175"/>
    </row>
    <row r="66" spans="1:16" ht="12.75">
      <c r="A66" s="154"/>
      <c r="B66" s="154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75"/>
      <c r="P66" s="175"/>
    </row>
    <row r="67" spans="1:16" ht="12.75">
      <c r="A67" s="154"/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75"/>
      <c r="P67" s="175"/>
    </row>
    <row r="68" spans="1:16" ht="12.75">
      <c r="A68" s="154"/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75"/>
      <c r="P68" s="175"/>
    </row>
    <row r="69" spans="1:16" ht="12.75">
      <c r="A69" s="154"/>
      <c r="B69" s="154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75"/>
      <c r="P69" s="175"/>
    </row>
    <row r="70" spans="1:16" ht="12.75">
      <c r="A70" s="154"/>
      <c r="B70" s="154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75"/>
      <c r="P70" s="175"/>
    </row>
    <row r="71" spans="1:16" ht="12.75">
      <c r="A71" s="154"/>
      <c r="B71" s="154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75"/>
      <c r="P71" s="175"/>
    </row>
    <row r="72" spans="1:16" ht="12.75">
      <c r="A72" s="154"/>
      <c r="B72" s="154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75"/>
      <c r="P72" s="175"/>
    </row>
    <row r="73" spans="1:16" ht="12.75">
      <c r="A73" s="154"/>
      <c r="B73" s="154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75"/>
      <c r="P73" s="175"/>
    </row>
    <row r="74" spans="1:24" ht="12.75">
      <c r="A74" s="154"/>
      <c r="B74" s="154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75"/>
      <c r="R74" s="175"/>
      <c r="S74" s="175"/>
      <c r="T74" s="175"/>
      <c r="U74" s="175"/>
      <c r="V74" s="175"/>
      <c r="W74" s="175"/>
      <c r="X74" s="175"/>
    </row>
    <row r="75" spans="1:16" ht="12.75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</row>
    <row r="76" spans="1:16" ht="12.75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</row>
    <row r="77" spans="1:16" ht="12.75">
      <c r="A77" s="154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</row>
    <row r="78" spans="1:16" ht="12.75">
      <c r="A78" s="154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</row>
    <row r="79" spans="1:16" ht="12.75">
      <c r="A79" s="154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</row>
    <row r="80" spans="1:16" ht="12.75">
      <c r="A80" s="154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</row>
    <row r="81" spans="1:16" ht="12.75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</row>
    <row r="82" spans="1:16" ht="12.75">
      <c r="A82" s="154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</row>
    <row r="83" spans="1:16" ht="12.75">
      <c r="A83" s="154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</row>
    <row r="84" spans="1:16" ht="12.75">
      <c r="A84" s="154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</row>
    <row r="85" spans="1:16" ht="12.75">
      <c r="A85" s="154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</row>
    <row r="86" spans="1:16" ht="12.75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</row>
    <row r="87" spans="1:16" ht="12.75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</row>
    <row r="88" spans="1:16" ht="12.75">
      <c r="A88" s="154"/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</row>
    <row r="89" spans="1:16" ht="12.75">
      <c r="A89" s="154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</row>
    <row r="90" spans="1:16" ht="12.75">
      <c r="A90" s="154"/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</row>
    <row r="91" spans="1:16" ht="12.75">
      <c r="A91" s="154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</row>
    <row r="92" spans="1:16" ht="12.75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</row>
    <row r="93" spans="1:16" ht="12.75">
      <c r="A93" s="154"/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</row>
  </sheetData>
  <sheetProtection/>
  <mergeCells count="8">
    <mergeCell ref="M2:N2"/>
    <mergeCell ref="A1:G1"/>
    <mergeCell ref="A4:A5"/>
    <mergeCell ref="B4:B5"/>
    <mergeCell ref="A2:G2"/>
    <mergeCell ref="A3:G3"/>
    <mergeCell ref="C4:E4"/>
    <mergeCell ref="F4:H4"/>
  </mergeCells>
  <printOptions/>
  <pageMargins left="0.19" right="0.75" top="0.48" bottom="1" header="0" footer="0"/>
  <pageSetup horizontalDpi="300" verticalDpi="300" orientation="landscape" paperSize="5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5" sqref="I3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SAYLI</dc:creator>
  <cp:keywords/>
  <dc:description/>
  <cp:lastModifiedBy>Carlos Marcelo Zapata Carpio</cp:lastModifiedBy>
  <cp:lastPrinted>2002-04-26T06:35:30Z</cp:lastPrinted>
  <dcterms:created xsi:type="dcterms:W3CDTF">2002-02-28T02:49:06Z</dcterms:created>
  <dcterms:modified xsi:type="dcterms:W3CDTF">2018-07-18T20:17:06Z</dcterms:modified>
  <cp:category/>
  <cp:version/>
  <cp:contentType/>
  <cp:contentStatus/>
</cp:coreProperties>
</file>